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1 - by name of colour tone" sheetId="2" r:id="rId5"/>
    <sheet name="2 - by color tone number" sheetId="3" r:id="rId6"/>
    <sheet name="Color Tones" sheetId="4" r:id="rId7"/>
  </sheets>
</workbook>
</file>

<file path=xl/sharedStrings.xml><?xml version="1.0" encoding="utf-8"?>
<sst xmlns="http://schemas.openxmlformats.org/spreadsheetml/2006/main" uniqueCount="393">
  <si>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</si>
  <si>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</si>
  <si>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</si>
  <si>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</si>
  <si>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1 - by name of colour tone</t>
  </si>
  <si>
    <t>Table 1</t>
  </si>
  <si>
    <t xml:space="preserve">Fill out orange cells  </t>
  </si>
  <si>
    <r>
      <rPr>
        <sz val="11"/>
        <color indexed="8"/>
        <rFont val="Calibri"/>
      </rPr>
      <t>IF YOU NEED HELP WITH YOUR CALCULATIONS, CALL US AT    (</t>
    </r>
    <r>
      <rPr>
        <b val="1"/>
        <sz val="11"/>
        <color indexed="8"/>
        <rFont val="Calibri"/>
      </rPr>
      <t>541)733-8204</t>
    </r>
    <r>
      <rPr>
        <sz val="11"/>
        <color indexed="8"/>
        <rFont val="Calibri"/>
      </rPr>
      <t>.                                       WE WILL BE GLAD TO ASSIST YOU!</t>
    </r>
  </si>
  <si>
    <t>* You can select the color tone of your choice using the color designer app or by viewing our color chart on our website.</t>
  </si>
  <si>
    <t>Wall paint no. 321</t>
  </si>
  <si>
    <t>Table 1: calculation by name of colour tone</t>
  </si>
  <si>
    <t>Choice of colour tone and area to paint</t>
  </si>
  <si>
    <t>Table 2: calculation by colour tone number</t>
  </si>
  <si>
    <t>Colour tone</t>
  </si>
  <si>
    <t>Colour tone no.</t>
  </si>
  <si>
    <t>Colour tone book</t>
  </si>
  <si>
    <t>Page</t>
  </si>
  <si>
    <t>Area to paint
[ft²]</t>
  </si>
  <si>
    <t>Coverage
[liter/ft²]</t>
  </si>
  <si>
    <t>Amount
[litre]</t>
  </si>
  <si>
    <t>mandarin</t>
  </si>
  <si>
    <r>
      <rPr>
        <sz val="11"/>
        <color indexed="8"/>
        <rFont val="Calibri"/>
      </rPr>
      <t>232</t>
    </r>
  </si>
  <si>
    <t>WHITE PAINT AND TINT NEEDED</t>
  </si>
  <si>
    <t>Trading units (liters)</t>
  </si>
  <si>
    <t>Hilfsfeld</t>
  </si>
  <si>
    <t>Wall paint</t>
  </si>
  <si>
    <t>330-10</t>
  </si>
  <si>
    <t>Tinting colour ochre yellow</t>
  </si>
  <si>
    <t>330-30</t>
  </si>
  <si>
    <t>Tinting colour Persian red</t>
  </si>
  <si>
    <t>330-32</t>
  </si>
  <si>
    <t>Tinting colour English red</t>
  </si>
  <si>
    <t>330-50</t>
  </si>
  <si>
    <t>Tinting colour ultramarine blue</t>
  </si>
  <si>
    <t>330-60</t>
  </si>
  <si>
    <t>Tinting colour oxide green</t>
  </si>
  <si>
    <t>330-81</t>
  </si>
  <si>
    <t>Tinting colour oxide brown</t>
  </si>
  <si>
    <t>330-82</t>
  </si>
  <si>
    <t>Tinting colour burnt umber</t>
  </si>
  <si>
    <t>330-99</t>
  </si>
  <si>
    <t>Tinting colour earth black</t>
  </si>
  <si>
    <t>Option 1</t>
  </si>
  <si>
    <t>Option 2</t>
  </si>
  <si>
    <t>Option 3</t>
  </si>
  <si>
    <t>The figures concerning mixing ratios are supplied without liability and subject to change. Errors excepted.</t>
  </si>
  <si>
    <t>AURO Pflanzenchemie AG | Alte Frankfurter Straße 211 | D-38122 Braunschweig</t>
  </si>
  <si>
    <t>Tel: +49 531 - 281 41-0 | Fax: +49 531 - 281 41-63 | E-Mail: export@auro.de</t>
  </si>
  <si>
    <t>2 - by color tone number</t>
  </si>
  <si>
    <t>PAINT CALCULATION</t>
  </si>
  <si>
    <t xml:space="preserve">tierra </t>
  </si>
  <si>
    <t>258</t>
  </si>
  <si>
    <t>Color Tones</t>
  </si>
  <si>
    <t>Farbton</t>
  </si>
  <si>
    <t>Block</t>
  </si>
  <si>
    <t>Seite</t>
  </si>
  <si>
    <t>Nr.</t>
  </si>
  <si>
    <t>Zusammensetzung % Volumen</t>
  </si>
  <si>
    <t>Menge</t>
  </si>
  <si>
    <t>Summe</t>
  </si>
  <si>
    <t>Nr. 330-10</t>
  </si>
  <si>
    <t>Nr. 330-30</t>
  </si>
  <si>
    <t>Nr. 330-32</t>
  </si>
  <si>
    <t>Nr. 330-50</t>
  </si>
  <si>
    <t>Nr. 330-60</t>
  </si>
  <si>
    <t>Nr. 330-81</t>
  </si>
  <si>
    <t>Nr. 330-82</t>
  </si>
  <si>
    <t>Nr. 330-99</t>
  </si>
  <si>
    <t>corn</t>
  </si>
  <si>
    <t>10.1</t>
  </si>
  <si>
    <t>straw</t>
  </si>
  <si>
    <t>10.2</t>
  </si>
  <si>
    <t>almond</t>
  </si>
  <si>
    <t>10.3</t>
  </si>
  <si>
    <t>oro</t>
  </si>
  <si>
    <t>10.4</t>
  </si>
  <si>
    <t>pineaple</t>
  </si>
  <si>
    <t>10.5</t>
  </si>
  <si>
    <t>honey</t>
  </si>
  <si>
    <t>10.6</t>
  </si>
  <si>
    <t>maize</t>
  </si>
  <si>
    <t>10.7</t>
  </si>
  <si>
    <t>mango</t>
  </si>
  <si>
    <t>10.8</t>
  </si>
  <si>
    <t>cubcake</t>
  </si>
  <si>
    <t>30.1</t>
  </si>
  <si>
    <t>misty rose</t>
  </si>
  <si>
    <t>30.2</t>
  </si>
  <si>
    <t>flirt</t>
  </si>
  <si>
    <t>30.3</t>
  </si>
  <si>
    <t>rosy brown</t>
  </si>
  <si>
    <t>30.4</t>
  </si>
  <si>
    <t>oriente</t>
  </si>
  <si>
    <t>30.5</t>
  </si>
  <si>
    <t>pompadour</t>
  </si>
  <si>
    <t>30.6</t>
  </si>
  <si>
    <t>erica pink</t>
  </si>
  <si>
    <t>30.7</t>
  </si>
  <si>
    <t>persian red</t>
  </si>
  <si>
    <t>30.8</t>
  </si>
  <si>
    <t>candy</t>
  </si>
  <si>
    <t>32.1</t>
  </si>
  <si>
    <t>bubble gum</t>
  </si>
  <si>
    <t>32.2</t>
  </si>
  <si>
    <t>light coral</t>
  </si>
  <si>
    <t>32.3</t>
  </si>
  <si>
    <t>pottery red</t>
  </si>
  <si>
    <t>32.4</t>
  </si>
  <si>
    <t>mars</t>
  </si>
  <si>
    <t>32.5</t>
  </si>
  <si>
    <t>cotto</t>
  </si>
  <si>
    <t>32.6</t>
  </si>
  <si>
    <t>autumn</t>
  </si>
  <si>
    <t>32.7</t>
  </si>
  <si>
    <t>brick</t>
  </si>
  <si>
    <t>32.8</t>
  </si>
  <si>
    <t>white dove</t>
  </si>
  <si>
    <t>50.1</t>
  </si>
  <si>
    <t>aqua</t>
  </si>
  <si>
    <t>50.2</t>
  </si>
  <si>
    <t>sea</t>
  </si>
  <si>
    <t>50.3</t>
  </si>
  <si>
    <t>baby blue</t>
  </si>
  <si>
    <t>50.4</t>
  </si>
  <si>
    <t>cielo blu</t>
  </si>
  <si>
    <t>50.5</t>
  </si>
  <si>
    <t>drop</t>
  </si>
  <si>
    <t>50.6</t>
  </si>
  <si>
    <t>cornflower</t>
  </si>
  <si>
    <t>50.7</t>
  </si>
  <si>
    <t>midnight</t>
  </si>
  <si>
    <t>50.8</t>
  </si>
  <si>
    <t>spring</t>
  </si>
  <si>
    <t>60.1</t>
  </si>
  <si>
    <t>crema verde</t>
  </si>
  <si>
    <t>60.2</t>
  </si>
  <si>
    <t>pistacchio</t>
  </si>
  <si>
    <t>60.3</t>
  </si>
  <si>
    <t>karadamon</t>
  </si>
  <si>
    <t>60.4</t>
  </si>
  <si>
    <t>paradise green</t>
  </si>
  <si>
    <t>60.5</t>
  </si>
  <si>
    <t>verde opale</t>
  </si>
  <si>
    <t>60.6</t>
  </si>
  <si>
    <t>smaragd</t>
  </si>
  <si>
    <t>60.7</t>
  </si>
  <si>
    <t>russian green</t>
  </si>
  <si>
    <t>60.8</t>
  </si>
  <si>
    <t>cement</t>
  </si>
  <si>
    <t>81.1</t>
  </si>
  <si>
    <t>nebual</t>
  </si>
  <si>
    <t>81.2</t>
  </si>
  <si>
    <t>kangaroo</t>
  </si>
  <si>
    <t>81.3</t>
  </si>
  <si>
    <t>lounge</t>
  </si>
  <si>
    <t>81.4</t>
  </si>
  <si>
    <t>cashmere</t>
  </si>
  <si>
    <t>81.5</t>
  </si>
  <si>
    <t>twilight</t>
  </si>
  <si>
    <t>81.6</t>
  </si>
  <si>
    <t>cacao</t>
  </si>
  <si>
    <t>81.7</t>
  </si>
  <si>
    <t>maroon</t>
  </si>
  <si>
    <t>81.8</t>
  </si>
  <si>
    <t>bianco perla</t>
  </si>
  <si>
    <t>82.1</t>
  </si>
  <si>
    <t>gravel</t>
  </si>
  <si>
    <t>82.2</t>
  </si>
  <si>
    <t>gainsboro</t>
  </si>
  <si>
    <t>82.3</t>
  </si>
  <si>
    <t>gris basalto</t>
  </si>
  <si>
    <t>82.4</t>
  </si>
  <si>
    <t>warm grey</t>
  </si>
  <si>
    <t>82.5</t>
  </si>
  <si>
    <t>espresso</t>
  </si>
  <si>
    <t>82.6</t>
  </si>
  <si>
    <t>dark shadow</t>
  </si>
  <si>
    <t>82.7</t>
  </si>
  <si>
    <r>
      <rPr>
        <sz val="11"/>
        <color indexed="8"/>
        <rFont val="Calibri"/>
      </rPr>
      <t>330-60</t>
    </r>
  </si>
  <si>
    <t>dark mocca</t>
  </si>
  <si>
    <t>82.8</t>
  </si>
  <si>
    <t>steel</t>
  </si>
  <si>
    <t>99.1</t>
  </si>
  <si>
    <t>smoke</t>
  </si>
  <si>
    <t>99.2</t>
  </si>
  <si>
    <t>dolphin</t>
  </si>
  <si>
    <t>99.3</t>
  </si>
  <si>
    <r>
      <rPr>
        <sz val="11"/>
        <color indexed="8"/>
        <rFont val="Calibri"/>
      </rPr>
      <t>330-50</t>
    </r>
  </si>
  <si>
    <t>pebbles</t>
  </si>
  <si>
    <t>99.4</t>
  </si>
  <si>
    <t>elephant</t>
  </si>
  <si>
    <t>99.5</t>
  </si>
  <si>
    <t>black slate</t>
  </si>
  <si>
    <t>99.6</t>
  </si>
  <si>
    <t>coal</t>
  </si>
  <si>
    <t>99.7</t>
  </si>
  <si>
    <t>black magic</t>
  </si>
  <si>
    <t>99.8</t>
  </si>
  <si>
    <t>glacier</t>
  </si>
  <si>
    <t>836</t>
  </si>
  <si>
    <t>jeans</t>
  </si>
  <si>
    <t>834</t>
  </si>
  <si>
    <t>dove blue</t>
  </si>
  <si>
    <t>333</t>
  </si>
  <si>
    <t>november blue</t>
  </si>
  <si>
    <t>332</t>
  </si>
  <si>
    <t>provence</t>
  </si>
  <si>
    <t>356</t>
  </si>
  <si>
    <t>lavendula</t>
  </si>
  <si>
    <t>362</t>
  </si>
  <si>
    <t>violet</t>
  </si>
  <si>
    <t>330</t>
  </si>
  <si>
    <t>husky</t>
  </si>
  <si>
    <t>845</t>
  </si>
  <si>
    <t>mare</t>
  </si>
  <si>
    <t>835</t>
  </si>
  <si>
    <t>jade</t>
  </si>
  <si>
    <t>863</t>
  </si>
  <si>
    <t>arctic mint</t>
  </si>
  <si>
    <t>837</t>
  </si>
  <si>
    <t>arctic</t>
  </si>
  <si>
    <t>811</t>
  </si>
  <si>
    <t>peppermint</t>
  </si>
  <si>
    <t>787</t>
  </si>
  <si>
    <t>eucalyptus</t>
  </si>
  <si>
    <t>967</t>
  </si>
  <si>
    <t>young grass</t>
  </si>
  <si>
    <t>766</t>
  </si>
  <si>
    <t>light teal</t>
  </si>
  <si>
    <t>813</t>
  </si>
  <si>
    <t>green tea</t>
  </si>
  <si>
    <t>765</t>
  </si>
  <si>
    <t>spearmint</t>
  </si>
  <si>
    <t>763</t>
  </si>
  <si>
    <t>celery</t>
  </si>
  <si>
    <t>155</t>
  </si>
  <si>
    <t>chartreuse</t>
  </si>
  <si>
    <t>160</t>
  </si>
  <si>
    <t>turnip cabbage</t>
  </si>
  <si>
    <t>113</t>
  </si>
  <si>
    <t>jasmin</t>
  </si>
  <si>
    <t>112</t>
  </si>
  <si>
    <t>creme verde</t>
  </si>
  <si>
    <t>118</t>
  </si>
  <si>
    <t>ice green</t>
  </si>
  <si>
    <t>119</t>
  </si>
  <si>
    <t>flora</t>
  </si>
  <si>
    <t>290</t>
  </si>
  <si>
    <t>mint</t>
  </si>
  <si>
    <t>291</t>
  </si>
  <si>
    <t>green apple</t>
  </si>
  <si>
    <t>246</t>
  </si>
  <si>
    <t>honey melon</t>
  </si>
  <si>
    <t>244</t>
  </si>
  <si>
    <t>wild parsnip</t>
  </si>
  <si>
    <t>238</t>
  </si>
  <si>
    <t>cream</t>
  </si>
  <si>
    <t>196</t>
  </si>
  <si>
    <t>miel</t>
  </si>
  <si>
    <t>154</t>
  </si>
  <si>
    <t>champagne</t>
  </si>
  <si>
    <t>5-8</t>
  </si>
  <si>
    <t>cacao cream</t>
  </si>
  <si>
    <t>5-10</t>
  </si>
  <si>
    <t>coffee cream</t>
  </si>
  <si>
    <t>591</t>
  </si>
  <si>
    <t>grey melange</t>
  </si>
  <si>
    <t>825</t>
  </si>
  <si>
    <t>sapling</t>
  </si>
  <si>
    <t>592</t>
  </si>
  <si>
    <t>khaki</t>
  </si>
  <si>
    <t>284</t>
  </si>
  <si>
    <t>reed</t>
  </si>
  <si>
    <t>4-4</t>
  </si>
  <si>
    <t>green olive</t>
  </si>
  <si>
    <t>969</t>
  </si>
  <si>
    <t>green kelp</t>
  </si>
  <si>
    <t>989</t>
  </si>
  <si>
    <t>ginger</t>
  </si>
  <si>
    <t>172</t>
  </si>
  <si>
    <t>latte macchiato</t>
  </si>
  <si>
    <t>216</t>
  </si>
  <si>
    <t>moccasin</t>
  </si>
  <si>
    <t>247</t>
  </si>
  <si>
    <t>tobacco</t>
  </si>
  <si>
    <t>302</t>
  </si>
  <si>
    <t>oyster</t>
  </si>
  <si>
    <t>913</t>
  </si>
  <si>
    <t>koala</t>
  </si>
  <si>
    <t>951</t>
  </si>
  <si>
    <t>baltic grey</t>
  </si>
  <si>
    <t>823</t>
  </si>
  <si>
    <t>ash</t>
  </si>
  <si>
    <t>849</t>
  </si>
  <si>
    <t>bark</t>
  </si>
  <si>
    <t>875</t>
  </si>
  <si>
    <t>aluminium</t>
  </si>
  <si>
    <t>331</t>
  </si>
  <si>
    <t>argento</t>
  </si>
  <si>
    <t>848</t>
  </si>
  <si>
    <t>smoke blue</t>
  </si>
  <si>
    <t>880</t>
  </si>
  <si>
    <t>cosmic</t>
  </si>
  <si>
    <t>361</t>
  </si>
  <si>
    <t>hyazinth</t>
  </si>
  <si>
    <t>359</t>
  </si>
  <si>
    <t>french powder</t>
  </si>
  <si>
    <t>360</t>
  </si>
  <si>
    <t>viola</t>
  </si>
  <si>
    <t>357</t>
  </si>
  <si>
    <t>french lilac</t>
  </si>
  <si>
    <t>363</t>
  </si>
  <si>
    <t>orchid</t>
  </si>
  <si>
    <t>433</t>
  </si>
  <si>
    <t>marrone castagne</t>
  </si>
  <si>
    <t>539</t>
  </si>
  <si>
    <t>broom</t>
  </si>
  <si>
    <t>528</t>
  </si>
  <si>
    <t>damson plum</t>
  </si>
  <si>
    <t>522</t>
  </si>
  <si>
    <t>jelly bean</t>
  </si>
  <si>
    <t>478</t>
  </si>
  <si>
    <t>pink lady</t>
  </si>
  <si>
    <t>430</t>
  </si>
  <si>
    <t>passion violet</t>
  </si>
  <si>
    <t>475</t>
  </si>
  <si>
    <t>urban brown</t>
  </si>
  <si>
    <t>459</t>
  </si>
  <si>
    <t>pink marble</t>
  </si>
  <si>
    <t>586</t>
  </si>
  <si>
    <t xml:space="preserve">piggy </t>
  </si>
  <si>
    <t>585</t>
  </si>
  <si>
    <t>lipgloss</t>
  </si>
  <si>
    <t>358</t>
  </si>
  <si>
    <t>light pink</t>
  </si>
  <si>
    <t>583</t>
  </si>
  <si>
    <t>romantic rose</t>
  </si>
  <si>
    <t>589</t>
  </si>
  <si>
    <t>starfish</t>
  </si>
  <si>
    <t>5-11</t>
  </si>
  <si>
    <t>powder</t>
  </si>
  <si>
    <t>100</t>
  </si>
  <si>
    <t>marzipan</t>
  </si>
  <si>
    <t>184</t>
  </si>
  <si>
    <t>sandy beach</t>
  </si>
  <si>
    <t>226</t>
  </si>
  <si>
    <t>232</t>
  </si>
  <si>
    <t>light salmon</t>
  </si>
  <si>
    <t>190</t>
  </si>
  <si>
    <t>greater flamingo</t>
  </si>
  <si>
    <t>192</t>
  </si>
  <si>
    <t>salmon</t>
  </si>
  <si>
    <t>234</t>
  </si>
  <si>
    <t>celina</t>
  </si>
  <si>
    <t>645</t>
  </si>
  <si>
    <t>grape jam</t>
  </si>
  <si>
    <t>643</t>
  </si>
  <si>
    <t>cherokee</t>
  </si>
  <si>
    <t>679</t>
  </si>
  <si>
    <t>navajo</t>
  </si>
  <si>
    <t>681</t>
  </si>
  <si>
    <t>havanna</t>
  </si>
  <si>
    <t>707</t>
  </si>
  <si>
    <t>coral</t>
  </si>
  <si>
    <t>278</t>
  </si>
  <si>
    <t>indian red</t>
  </si>
  <si>
    <t>504</t>
  </si>
  <si>
    <t>calendula</t>
  </si>
  <si>
    <t>501</t>
  </si>
  <si>
    <t>rough rust</t>
  </si>
  <si>
    <t>500</t>
  </si>
  <si>
    <t>bourgogne</t>
  </si>
  <si>
    <t>1011</t>
  </si>
  <si>
    <t>inca</t>
  </si>
  <si>
    <t>1013</t>
  </si>
  <si>
    <t>dixie</t>
  </si>
  <si>
    <t>651</t>
  </si>
  <si>
    <t>bud</t>
  </si>
  <si>
    <t>663</t>
  </si>
  <si>
    <t>chocolate chip</t>
  </si>
  <si>
    <t>713</t>
  </si>
  <si>
    <t>wood</t>
  </si>
  <si>
    <t>725</t>
  </si>
  <si>
    <t>cigar</t>
  </si>
  <si>
    <t>1002</t>
  </si>
  <si>
    <r>
      <rPr>
        <sz val="11"/>
        <color indexed="8"/>
        <rFont val="Calibri"/>
      </rPr>
      <t>330-81</t>
    </r>
  </si>
  <si>
    <r>
      <rPr>
        <sz val="11"/>
        <color indexed="8"/>
        <rFont val="Calibri"/>
      </rPr>
      <t>330-82</t>
    </r>
  </si>
  <si>
    <r>
      <rPr>
        <sz val="11"/>
        <color indexed="8"/>
        <rFont val="Calibri"/>
      </rPr>
      <t>330-99</t>
    </r>
  </si>
  <si>
    <t>red wine</t>
  </si>
  <si>
    <t>1000</t>
  </si>
  <si>
    <r>
      <rPr>
        <sz val="11"/>
        <color indexed="8"/>
        <rFont val="Calibri"/>
      </rPr>
      <t>330-10</t>
    </r>
  </si>
  <si>
    <r>
      <rPr>
        <sz val="11"/>
        <color indexed="8"/>
        <rFont val="Calibri"/>
      </rPr>
      <t>330-30</t>
    </r>
  </si>
  <si>
    <r>
      <rPr>
        <sz val="11"/>
        <color indexed="8"/>
        <rFont val="Calibri"/>
      </rPr>
      <t>330-32</t>
    </r>
  </si>
</sst>
</file>

<file path=xl/styles.xml><?xml version="1.0" encoding="utf-8"?>
<styleSheet xmlns="http://schemas.openxmlformats.org/spreadsheetml/2006/main">
  <numFmts count="7">
    <numFmt numFmtId="0" formatCode="General"/>
    <numFmt numFmtId="59" formatCode="#,##0.00;[Red]#,##0.00"/>
    <numFmt numFmtId="60" formatCode="#,##0;[Red]#,##0"/>
    <numFmt numFmtId="61" formatCode="0.00000%"/>
    <numFmt numFmtId="62" formatCode="#,##0.0;[Red]#,##0.0"/>
    <numFmt numFmtId="63" formatCode="#,##0.000;[Red]#,##0.000"/>
    <numFmt numFmtId="64" formatCode="0.000%"/>
  </numFmts>
  <fonts count="19">
    <font>
      <sz val="12"/>
      <color indexed="8"/>
      <name val="Verdana"/>
    </font>
    <font>
      <sz val="14"/>
      <color indexed="8"/>
      <name val="Verdana"/>
    </font>
    <font>
      <sz val="12"/>
      <color indexed="8"/>
      <name val="Helvetica"/>
    </font>
    <font>
      <u val="single"/>
      <sz val="12"/>
      <color indexed="11"/>
      <name val="Verdana"/>
    </font>
    <font>
      <sz val="11"/>
      <color indexed="8"/>
      <name val="Calibri"/>
    </font>
    <font>
      <sz val="14"/>
      <color indexed="8"/>
      <name val="Calibri"/>
    </font>
    <font>
      <b val="1"/>
      <sz val="14"/>
      <color indexed="8"/>
      <name val="Calibri"/>
    </font>
    <font>
      <sz val="8"/>
      <color indexed="13"/>
      <name val="Calibri"/>
    </font>
    <font>
      <b val="1"/>
      <sz val="11"/>
      <color indexed="8"/>
      <name val="Calibri"/>
    </font>
    <font>
      <b val="1"/>
      <sz val="10"/>
      <color indexed="8"/>
      <name val="Calibri"/>
    </font>
    <font>
      <sz val="9"/>
      <color indexed="8"/>
      <name val="Calibri"/>
    </font>
    <font>
      <b val="1"/>
      <sz val="15"/>
      <color indexed="8"/>
      <name val="Calibri"/>
    </font>
    <font>
      <sz val="11"/>
      <color indexed="21"/>
      <name val="Calibri"/>
    </font>
    <font>
      <sz val="11"/>
      <color indexed="22"/>
      <name val="Calibri"/>
    </font>
    <font>
      <sz val="11"/>
      <color indexed="8"/>
      <name val="MetaNormal-Roman"/>
    </font>
    <font>
      <b val="1"/>
      <sz val="9"/>
      <color indexed="8"/>
      <name val="Calibri"/>
    </font>
    <font>
      <sz val="8"/>
      <color indexed="23"/>
      <name val="MetaNormal-Roman"/>
    </font>
    <font>
      <sz val="7"/>
      <color indexed="8"/>
      <name val="Calibri"/>
    </font>
    <font>
      <b val="1"/>
      <sz val="11"/>
      <color indexed="22"/>
      <name val="Calibri"/>
    </font>
  </fonts>
  <fills count="13">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4"/>
        <bgColor auto="1"/>
      </patternFill>
    </fill>
  </fills>
  <borders count="53">
    <border>
      <left/>
      <right/>
      <top/>
      <bottom/>
      <diagonal/>
    </border>
    <border>
      <left style="thin">
        <color indexed="12"/>
      </left>
      <right/>
      <top style="thin">
        <color indexed="12"/>
      </top>
      <bottom/>
      <diagonal/>
    </border>
    <border>
      <left/>
      <right/>
      <top style="thin">
        <color indexed="12"/>
      </top>
      <bottom/>
      <diagonal/>
    </border>
    <border>
      <left/>
      <right style="thin">
        <color indexed="12"/>
      </right>
      <top style="thin">
        <color indexed="12"/>
      </top>
      <bottom/>
      <diagonal/>
    </border>
    <border>
      <left style="thin">
        <color indexed="12"/>
      </left>
      <right/>
      <top/>
      <bottom/>
      <diagonal/>
    </border>
    <border>
      <left/>
      <right/>
      <top/>
      <bottom/>
      <diagonal/>
    </border>
    <border>
      <left/>
      <right style="thin">
        <color indexed="12"/>
      </right>
      <top/>
      <bottom/>
      <diagonal/>
    </border>
    <border>
      <left/>
      <right/>
      <top/>
      <bottom style="medium">
        <color indexed="8"/>
      </bottom>
      <diagonal/>
    </border>
    <border>
      <left style="thin">
        <color indexed="12"/>
      </left>
      <right style="medium">
        <color indexed="8"/>
      </right>
      <top/>
      <bottom/>
      <diagonal/>
    </border>
    <border>
      <left style="medium">
        <color indexed="8"/>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hair">
        <color indexed="8"/>
      </left>
      <right style="medium">
        <color indexed="8"/>
      </right>
      <top style="medium">
        <color indexed="8"/>
      </top>
      <bottom style="hair">
        <color indexed="8"/>
      </bottom>
      <diagonal/>
    </border>
    <border>
      <left style="medium">
        <color indexed="8"/>
      </left>
      <right style="medium">
        <color indexed="8"/>
      </right>
      <top style="medium">
        <color indexed="8"/>
      </top>
      <bottom style="hair">
        <color indexed="8"/>
      </bottom>
      <diagonal/>
    </border>
    <border>
      <left style="medium">
        <color indexed="8"/>
      </left>
      <right/>
      <top/>
      <bottom/>
      <diagonal/>
    </border>
    <border>
      <left style="medium">
        <color indexed="8"/>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style="hair">
        <color indexed="8"/>
      </left>
      <right style="medium">
        <color indexed="8"/>
      </right>
      <top style="hair">
        <color indexed="8"/>
      </top>
      <bottom style="medium">
        <color indexed="8"/>
      </bottom>
      <diagonal/>
    </border>
    <border>
      <left style="medium">
        <color indexed="8"/>
      </left>
      <right style="medium">
        <color indexed="8"/>
      </right>
      <top style="hair">
        <color indexed="8"/>
      </top>
      <bottom style="medium">
        <color indexed="8"/>
      </bottom>
      <diagonal/>
    </border>
    <border>
      <left/>
      <right/>
      <top style="medium">
        <color indexed="8"/>
      </top>
      <bottom/>
      <diagonal/>
    </border>
    <border>
      <left/>
      <right style="medium">
        <color indexed="8"/>
      </right>
      <top/>
      <bottom/>
      <diagonal/>
    </border>
    <border>
      <left style="medium">
        <color indexed="8"/>
      </left>
      <right/>
      <top style="medium">
        <color indexed="8"/>
      </top>
      <bottom style="hair">
        <color indexed="8"/>
      </bottom>
      <diagonal/>
    </border>
    <border>
      <left/>
      <right/>
      <top style="medium">
        <color indexed="8"/>
      </top>
      <bottom style="hair">
        <color indexed="8"/>
      </bottom>
      <diagonal/>
    </border>
    <border>
      <left/>
      <right style="medium">
        <color indexed="8"/>
      </right>
      <top style="medium">
        <color indexed="8"/>
      </top>
      <bottom style="hair">
        <color indexed="8"/>
      </bottom>
      <diagonal/>
    </border>
    <border>
      <left style="medium">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medium">
        <color indexed="8"/>
      </left>
      <right style="hair">
        <color indexed="8"/>
      </right>
      <top style="medium">
        <color indexed="8"/>
      </top>
      <bottom style="medium">
        <color indexed="8"/>
      </bottom>
      <diagonal/>
    </border>
    <border>
      <left style="hair">
        <color indexed="8"/>
      </left>
      <right/>
      <top style="medium">
        <color indexed="8"/>
      </top>
      <bottom style="medium">
        <color indexed="8"/>
      </bottom>
      <diagonal/>
    </border>
    <border>
      <left/>
      <right style="hair">
        <color indexed="8"/>
      </right>
      <top style="medium">
        <color indexed="8"/>
      </top>
      <bottom style="medium">
        <color indexed="8"/>
      </bottom>
      <diagonal/>
    </border>
    <border>
      <left/>
      <right style="medium">
        <color indexed="8"/>
      </right>
      <top/>
      <bottom style="medium">
        <color indexed="8"/>
      </bottom>
      <diagonal/>
    </border>
    <border>
      <left/>
      <right style="medium">
        <color indexed="8"/>
      </right>
      <top/>
      <bottom style="hair">
        <color indexed="8"/>
      </bottom>
      <diagonal/>
    </border>
    <border>
      <left style="hair">
        <color indexed="8"/>
      </left>
      <right/>
      <top style="medium">
        <color indexed="8"/>
      </top>
      <bottom style="hair">
        <color indexed="8"/>
      </bottom>
      <diagonal/>
    </border>
    <border>
      <left/>
      <right style="hair">
        <color indexed="8"/>
      </right>
      <top style="medium">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medium">
        <color indexed="8"/>
      </bottom>
      <diagonal/>
    </border>
    <border>
      <left/>
      <right style="hair">
        <color indexed="8"/>
      </right>
      <top style="hair">
        <color indexed="8"/>
      </top>
      <bottom style="medium">
        <color indexed="8"/>
      </bottom>
      <diagonal/>
    </border>
    <border>
      <left/>
      <right/>
      <top style="hair">
        <color indexed="8"/>
      </top>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medium">
        <color indexed="8"/>
      </left>
      <right/>
      <top style="hair">
        <color indexed="8"/>
      </top>
      <bottom style="medium">
        <color indexed="8"/>
      </bottom>
      <diagonal/>
    </border>
    <border>
      <left/>
      <right/>
      <top style="hair">
        <color indexed="8"/>
      </top>
      <bottom style="medium">
        <color indexed="8"/>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bottom style="thin">
        <color indexed="12"/>
      </bottom>
      <diagonal/>
    </border>
    <border>
      <left style="thin">
        <color indexed="12"/>
      </left>
      <right style="thin">
        <color indexed="8"/>
      </right>
      <top/>
      <bottom style="thin">
        <color indexed="12"/>
      </bottom>
      <diagonal/>
    </border>
    <border>
      <left style="thin">
        <color indexed="8"/>
      </left>
      <right style="thin">
        <color indexed="12"/>
      </right>
      <top/>
      <bottom style="thin">
        <color indexed="12"/>
      </bottom>
      <diagonal/>
    </border>
    <border>
      <left style="thin">
        <color indexed="12"/>
      </left>
      <right style="thin">
        <color indexed="12"/>
      </right>
      <top style="thin">
        <color indexed="12"/>
      </top>
      <bottom/>
      <diagonal/>
    </border>
    <border>
      <left style="thin">
        <color indexed="12"/>
      </left>
      <right style="thin">
        <color indexed="8"/>
      </right>
      <top style="thin">
        <color indexed="12"/>
      </top>
      <bottom/>
      <diagonal/>
    </border>
    <border>
      <left style="thin">
        <color indexed="8"/>
      </left>
      <right style="thin">
        <color indexed="12"/>
      </right>
      <top style="thin">
        <color indexed="12"/>
      </top>
      <bottom/>
      <diagonal/>
    </border>
    <border>
      <left/>
      <right style="thin">
        <color indexed="8"/>
      </right>
      <top/>
      <bottom/>
      <diagonal/>
    </border>
    <border>
      <left style="thin">
        <color indexed="8"/>
      </left>
      <right/>
      <top/>
      <bottom/>
      <diagonal/>
    </border>
    <border>
      <left style="thin">
        <color indexed="8"/>
      </left>
      <right style="thin">
        <color indexed="12"/>
      </right>
      <top style="thin">
        <color indexed="12"/>
      </top>
      <bottom style="thin">
        <color indexed="12"/>
      </bottom>
      <diagonal/>
    </border>
  </borders>
  <cellStyleXfs count="1">
    <xf numFmtId="0" fontId="0" applyNumberFormat="0" applyFont="1" applyFill="0" applyBorder="0" applyAlignment="1" applyProtection="0">
      <alignment vertical="top" wrapText="1"/>
    </xf>
  </cellStyleXfs>
  <cellXfs count="165">
    <xf numFmtId="0" fontId="0" applyNumberFormat="0" applyFont="1" applyFill="0" applyBorder="0" applyAlignment="1" applyProtection="0">
      <alignment vertical="top" wrapText="1"/>
    </xf>
    <xf numFmtId="0" fontId="0" applyNumberFormat="0" applyFont="1" applyFill="0" applyBorder="0" applyAlignment="1" applyProtection="0">
      <alignment vertical="top" wrapText="1"/>
    </xf>
    <xf numFmtId="0" fontId="1" applyNumberFormat="0" applyFont="1" applyFill="0" applyBorder="0" applyAlignment="0" applyProtection="0"/>
    <xf numFmtId="0" fontId="0" fillId="2" applyNumberFormat="0" applyFont="1" applyFill="1" applyBorder="0" applyAlignment="0" applyProtection="0"/>
    <xf numFmtId="0" fontId="0" fillId="3" applyNumberFormat="0" applyFont="1" applyFill="1" applyBorder="0" applyAlignment="0" applyProtection="0"/>
    <xf numFmtId="0" fontId="3" fillId="3" applyNumberFormat="0" applyFont="1" applyFill="1" applyBorder="0" applyAlignment="0" applyProtection="0"/>
    <xf numFmtId="0" fontId="4" applyNumberFormat="1" applyFont="1" applyFill="0" applyBorder="0" applyAlignment="1" applyProtection="0">
      <alignment vertical="bottom"/>
    </xf>
    <xf numFmtId="0" fontId="4" borderId="1" applyNumberFormat="0" applyFont="1" applyFill="0" applyBorder="1" applyAlignment="1" applyProtection="0">
      <alignment vertical="bottom"/>
    </xf>
    <xf numFmtId="0" fontId="6" borderId="2" applyNumberFormat="0" applyFont="1" applyFill="0" applyBorder="1" applyAlignment="1" applyProtection="0">
      <alignment vertical="bottom"/>
    </xf>
    <xf numFmtId="0" fontId="4" borderId="2" applyNumberFormat="0" applyFont="1" applyFill="0" applyBorder="1" applyAlignment="1" applyProtection="0">
      <alignment vertical="bottom"/>
    </xf>
    <xf numFmtId="0" fontId="7" borderId="2" applyNumberFormat="0" applyFont="1" applyFill="0" applyBorder="1" applyAlignment="1" applyProtection="0">
      <alignment vertical="bottom"/>
    </xf>
    <xf numFmtId="0" fontId="4" borderId="3" applyNumberFormat="0" applyFont="1" applyFill="0" applyBorder="1" applyAlignment="1" applyProtection="0">
      <alignment vertical="bottom"/>
    </xf>
    <xf numFmtId="0" fontId="4" borderId="4" applyNumberFormat="0" applyFont="1" applyFill="0" applyBorder="1" applyAlignment="1" applyProtection="0">
      <alignment vertical="bottom"/>
    </xf>
    <xf numFmtId="0" fontId="6" fillId="4" borderId="5" applyNumberFormat="1" applyFont="1" applyFill="1" applyBorder="1" applyAlignment="1" applyProtection="0">
      <alignment vertical="top"/>
    </xf>
    <xf numFmtId="0" fontId="4" borderId="5" applyNumberFormat="1" applyFont="1" applyFill="0" applyBorder="1" applyAlignment="1" applyProtection="0">
      <alignment vertical="bottom"/>
    </xf>
    <xf numFmtId="0" fontId="4" borderId="5" applyNumberFormat="1" applyFont="1" applyFill="0" applyBorder="1" applyAlignment="1" applyProtection="0">
      <alignment vertical="top"/>
    </xf>
    <xf numFmtId="0" fontId="4" borderId="5" applyNumberFormat="0" applyFont="1" applyFill="0" applyBorder="1" applyAlignment="1" applyProtection="0">
      <alignment vertical="bottom"/>
    </xf>
    <xf numFmtId="0" fontId="7" borderId="5" applyNumberFormat="0" applyFont="1" applyFill="0" applyBorder="1" applyAlignment="1" applyProtection="0">
      <alignment vertical="bottom"/>
    </xf>
    <xf numFmtId="0" fontId="4" fillId="5" borderId="5" applyNumberFormat="1" applyFont="1" applyFill="1" applyBorder="1" applyAlignment="1" applyProtection="0">
      <alignment vertical="top" wrapText="1"/>
    </xf>
    <xf numFmtId="0" fontId="4" borderId="6" applyNumberFormat="0" applyFont="1" applyFill="0" applyBorder="1" applyAlignment="1" applyProtection="0">
      <alignment vertical="bottom"/>
    </xf>
    <xf numFmtId="0" fontId="9" fillId="4" borderId="5" applyNumberFormat="1" applyFont="1" applyFill="1" applyBorder="1" applyAlignment="1" applyProtection="0">
      <alignment vertical="top" wrapText="1"/>
    </xf>
    <xf numFmtId="0" fontId="6" borderId="5" applyNumberFormat="0" applyFont="1" applyFill="0" applyBorder="1" applyAlignment="1" applyProtection="0">
      <alignment vertical="bottom"/>
    </xf>
    <xf numFmtId="0" fontId="6" borderId="5" applyNumberFormat="1" applyFont="1" applyFill="0" applyBorder="1" applyAlignment="1" applyProtection="0">
      <alignment vertical="bottom"/>
    </xf>
    <xf numFmtId="0" fontId="7" borderId="5" applyNumberFormat="1" applyFont="1" applyFill="0" applyBorder="1" applyAlignment="1" applyProtection="0">
      <alignment vertical="bottom"/>
    </xf>
    <xf numFmtId="1" fontId="10" borderId="5" applyNumberFormat="1" applyFont="1" applyFill="0" applyBorder="1" applyAlignment="1" applyProtection="0">
      <alignment vertical="bottom"/>
    </xf>
    <xf numFmtId="0" fontId="4" borderId="7" applyNumberFormat="0" applyFont="1" applyFill="0" applyBorder="1" applyAlignment="1" applyProtection="0">
      <alignment vertical="bottom"/>
    </xf>
    <xf numFmtId="0" fontId="4" borderId="8" applyNumberFormat="0" applyFont="1" applyFill="0" applyBorder="1" applyAlignment="1" applyProtection="0">
      <alignment vertical="bottom"/>
    </xf>
    <xf numFmtId="0" fontId="8" fillId="6" borderId="9" applyNumberFormat="1" applyFont="1" applyFill="1" applyBorder="1" applyAlignment="1" applyProtection="0">
      <alignment horizontal="center" vertical="center"/>
    </xf>
    <xf numFmtId="0" fontId="8" fillId="6" borderId="10" applyNumberFormat="1" applyFont="1" applyFill="1" applyBorder="1" applyAlignment="1" applyProtection="0">
      <alignment horizontal="center" vertical="center" wrapText="1"/>
    </xf>
    <xf numFmtId="0" fontId="8" fillId="6" borderId="11" applyNumberFormat="1" applyFont="1" applyFill="1" applyBorder="1" applyAlignment="1" applyProtection="0">
      <alignment horizontal="center" vertical="center"/>
    </xf>
    <xf numFmtId="1" fontId="8" fillId="6" borderId="12" applyNumberFormat="1" applyFont="1" applyFill="1" applyBorder="1" applyAlignment="1" applyProtection="0">
      <alignment horizontal="center" vertical="bottom"/>
    </xf>
    <xf numFmtId="0" fontId="8" fillId="6" borderId="12" applyNumberFormat="1" applyFont="1" applyFill="1" applyBorder="1" applyAlignment="1" applyProtection="0">
      <alignment horizontal="center" vertical="center" wrapText="1"/>
    </xf>
    <xf numFmtId="0" fontId="8" fillId="6" borderId="9" applyNumberFormat="1" applyFont="1" applyFill="1" applyBorder="1" applyAlignment="1" applyProtection="0">
      <alignment horizontal="center" vertical="center" wrapText="1"/>
    </xf>
    <xf numFmtId="0" fontId="8" fillId="6" borderId="11" applyNumberFormat="1" applyFont="1" applyFill="1" applyBorder="1" applyAlignment="1" applyProtection="0">
      <alignment horizontal="center" vertical="center" wrapText="1"/>
    </xf>
    <xf numFmtId="0" fontId="4" borderId="13" applyNumberFormat="0" applyFont="1" applyFill="0" applyBorder="1" applyAlignment="1" applyProtection="0">
      <alignment vertical="bottom"/>
    </xf>
    <xf numFmtId="0" fontId="4" fillId="7" borderId="14" applyNumberFormat="1" applyFont="1" applyFill="1" applyBorder="1" applyAlignment="1" applyProtection="0">
      <alignment horizontal="center" vertical="bottom"/>
    </xf>
    <xf numFmtId="0" fontId="4" fillId="8" borderId="15" applyNumberFormat="1" applyFont="1" applyFill="1" applyBorder="1" applyAlignment="1" applyProtection="0">
      <alignment horizontal="center" vertical="bottom"/>
    </xf>
    <xf numFmtId="0" fontId="4" fillId="8" borderId="16" applyNumberFormat="1" applyFont="1" applyFill="1" applyBorder="1" applyAlignment="1" applyProtection="0">
      <alignment horizontal="center" vertical="bottom"/>
    </xf>
    <xf numFmtId="1" fontId="4" fillId="8" borderId="17" applyNumberFormat="1" applyFont="1" applyFill="1" applyBorder="1" applyAlignment="1" applyProtection="0">
      <alignment horizontal="center" vertical="bottom"/>
    </xf>
    <xf numFmtId="59" fontId="4" fillId="7" borderId="14" applyNumberFormat="1" applyFont="1" applyFill="1" applyBorder="1" applyAlignment="1" applyProtection="0">
      <alignment horizontal="center" vertical="bottom"/>
    </xf>
    <xf numFmtId="59" fontId="4" fillId="8" borderId="15" applyNumberFormat="1" applyFont="1" applyFill="1" applyBorder="1" applyAlignment="1" applyProtection="0">
      <alignment horizontal="center" vertical="bottom"/>
    </xf>
    <xf numFmtId="59" fontId="4" fillId="8" borderId="16" applyNumberFormat="1" applyFont="1" applyFill="1" applyBorder="1" applyAlignment="1" applyProtection="0">
      <alignment horizontal="center" vertical="bottom"/>
    </xf>
    <xf numFmtId="0" fontId="4" borderId="18" applyNumberFormat="0" applyFont="1" applyFill="0" applyBorder="1" applyAlignment="1" applyProtection="0">
      <alignment vertical="bottom"/>
    </xf>
    <xf numFmtId="0" fontId="4" fillId="9" borderId="4" applyNumberFormat="1" applyFont="1" applyFill="1" applyBorder="1" applyAlignment="1" applyProtection="0">
      <alignment vertical="bottom"/>
    </xf>
    <xf numFmtId="0" fontId="4" fillId="9" borderId="5" applyNumberFormat="1" applyFont="1" applyFill="1" applyBorder="1" applyAlignment="1" applyProtection="0">
      <alignment vertical="bottom"/>
    </xf>
    <xf numFmtId="0" fontId="11" fillId="9" borderId="5" applyNumberFormat="1" applyFont="1" applyFill="1" applyBorder="1" applyAlignment="1" applyProtection="0">
      <alignment vertical="bottom"/>
    </xf>
    <xf numFmtId="0" fontId="4" fillId="9" borderId="6" applyNumberFormat="1" applyFont="1" applyFill="1" applyBorder="1" applyAlignment="1" applyProtection="0">
      <alignment vertical="bottom"/>
    </xf>
    <xf numFmtId="0" fontId="4" borderId="19" applyNumberFormat="0" applyFont="1" applyFill="0" applyBorder="1" applyAlignment="1" applyProtection="0">
      <alignment vertical="bottom"/>
    </xf>
    <xf numFmtId="0" fontId="8" fillId="10" borderId="20" applyNumberFormat="1" applyFont="1" applyFill="1" applyBorder="1" applyAlignment="1" applyProtection="0">
      <alignment horizontal="center" vertical="bottom"/>
    </xf>
    <xf numFmtId="1" fontId="8" fillId="10" borderId="21" applyNumberFormat="1" applyFont="1" applyFill="1" applyBorder="1" applyAlignment="1" applyProtection="0">
      <alignment horizontal="center" vertical="bottom"/>
    </xf>
    <xf numFmtId="1" fontId="8" fillId="10" borderId="22" applyNumberFormat="1" applyFont="1" applyFill="1" applyBorder="1" applyAlignment="1" applyProtection="0">
      <alignment horizontal="center" vertical="bottom"/>
    </xf>
    <xf numFmtId="1" fontId="8" borderId="7" applyNumberFormat="1" applyFont="1" applyFill="0" applyBorder="1" applyAlignment="1" applyProtection="0">
      <alignment horizontal="center" vertical="bottom"/>
    </xf>
    <xf numFmtId="1" fontId="8" borderId="19" applyNumberFormat="1" applyFont="1" applyFill="0" applyBorder="1" applyAlignment="1" applyProtection="0">
      <alignment horizontal="center" vertical="bottom"/>
    </xf>
    <xf numFmtId="60" fontId="8" fillId="6" borderId="23" applyNumberFormat="1" applyFont="1" applyFill="1" applyBorder="1" applyAlignment="1" applyProtection="0">
      <alignment horizontal="center" vertical="center"/>
    </xf>
    <xf numFmtId="60" fontId="8" fillId="6" borderId="24" applyNumberFormat="1" applyFont="1" applyFill="1" applyBorder="1" applyAlignment="1" applyProtection="0">
      <alignment horizontal="center" vertical="center"/>
    </xf>
    <xf numFmtId="60" fontId="8" fillId="6" borderId="25" applyNumberFormat="1" applyFont="1" applyFill="1" applyBorder="1" applyAlignment="1" applyProtection="0">
      <alignment horizontal="center" vertical="center"/>
    </xf>
    <xf numFmtId="0" fontId="12" fillId="11" borderId="13" applyNumberFormat="1" applyFont="1" applyFill="1" applyBorder="1" applyAlignment="1" applyProtection="0">
      <alignment vertical="bottom"/>
    </xf>
    <xf numFmtId="61" fontId="12" borderId="8" applyNumberFormat="1" applyFont="1" applyFill="0" applyBorder="1" applyAlignment="1" applyProtection="0">
      <alignment vertical="bottom"/>
    </xf>
    <xf numFmtId="0" fontId="8" borderId="26" applyNumberFormat="1" applyFont="1" applyFill="0" applyBorder="1" applyAlignment="1" applyProtection="0">
      <alignment horizontal="center" vertical="bottom"/>
    </xf>
    <xf numFmtId="0" fontId="4" borderId="27" applyNumberFormat="1" applyFont="1" applyFill="0" applyBorder="1" applyAlignment="1" applyProtection="0">
      <alignment vertical="bottom"/>
    </xf>
    <xf numFmtId="1" fontId="4" borderId="28" applyNumberFormat="1" applyFont="1" applyFill="0" applyBorder="1" applyAlignment="1" applyProtection="0">
      <alignment vertical="bottom"/>
    </xf>
    <xf numFmtId="59" fontId="4" fillId="8" borderId="27" applyNumberFormat="1" applyFont="1" applyFill="1" applyBorder="1" applyAlignment="1" applyProtection="0">
      <alignment vertical="bottom"/>
    </xf>
    <xf numFmtId="59" fontId="4" fillId="8" borderId="29" applyNumberFormat="1" applyFont="1" applyFill="1" applyBorder="1" applyAlignment="1" applyProtection="0">
      <alignment vertical="bottom"/>
    </xf>
    <xf numFmtId="60" fontId="4" fillId="9" borderId="14" applyNumberFormat="1" applyFont="1" applyFill="1" applyBorder="1" applyAlignment="1" applyProtection="0">
      <alignment horizontal="center" vertical="bottom"/>
    </xf>
    <xf numFmtId="60" fontId="4" fillId="9" borderId="15" applyNumberFormat="1" applyFont="1" applyFill="1" applyBorder="1" applyAlignment="1" applyProtection="0">
      <alignment horizontal="center" vertical="bottom"/>
    </xf>
    <xf numFmtId="60" fontId="4" fillId="9" borderId="16" applyNumberFormat="1" applyFont="1" applyFill="1" applyBorder="1" applyAlignment="1" applyProtection="0">
      <alignment vertical="bottom"/>
    </xf>
    <xf numFmtId="1" fontId="12" borderId="4" applyNumberFormat="1" applyFont="1" applyFill="0" applyBorder="1" applyAlignment="1" applyProtection="0">
      <alignment vertical="bottom"/>
    </xf>
    <xf numFmtId="59" fontId="4" borderId="18" applyNumberFormat="1" applyFont="1" applyFill="0" applyBorder="1" applyAlignment="1" applyProtection="0">
      <alignment vertical="bottom"/>
    </xf>
    <xf numFmtId="1" fontId="12" borderId="5" applyNumberFormat="1" applyFont="1" applyFill="0" applyBorder="1" applyAlignment="1" applyProtection="0">
      <alignment vertical="bottom"/>
    </xf>
    <xf numFmtId="59" fontId="12" borderId="5" applyNumberFormat="1" applyFont="1" applyFill="0" applyBorder="1" applyAlignment="1" applyProtection="0">
      <alignment vertical="bottom"/>
    </xf>
    <xf numFmtId="0" fontId="12" borderId="7" applyNumberFormat="1" applyFont="1" applyFill="0" applyBorder="1" applyAlignment="1" applyProtection="0">
      <alignment vertical="bottom"/>
    </xf>
    <xf numFmtId="1" fontId="12" borderId="19" applyNumberFormat="1" applyFont="1" applyFill="0" applyBorder="1" applyAlignment="1" applyProtection="0">
      <alignment vertical="bottom"/>
    </xf>
    <xf numFmtId="1" fontId="12" borderId="13" applyNumberFormat="1" applyFont="1" applyFill="0" applyBorder="1" applyAlignment="1" applyProtection="0">
      <alignment vertical="bottom"/>
    </xf>
    <xf numFmtId="59" fontId="4" borderId="7" applyNumberFormat="1" applyFont="1" applyFill="0" applyBorder="1" applyAlignment="1" applyProtection="0">
      <alignment vertical="bottom"/>
    </xf>
    <xf numFmtId="0" fontId="4" borderId="30" applyNumberFormat="0" applyFont="1" applyFill="0" applyBorder="1" applyAlignment="1" applyProtection="0">
      <alignment vertical="bottom"/>
    </xf>
    <xf numFmtId="62" fontId="8" fillId="6" borderId="23" applyNumberFormat="1" applyFont="1" applyFill="1" applyBorder="1" applyAlignment="1" applyProtection="0">
      <alignment horizontal="center" vertical="center"/>
    </xf>
    <xf numFmtId="62" fontId="8" fillId="6" borderId="24" applyNumberFormat="1" applyFont="1" applyFill="1" applyBorder="1" applyAlignment="1" applyProtection="0">
      <alignment horizontal="center" vertical="center"/>
    </xf>
    <xf numFmtId="59" fontId="8" fillId="6" borderId="25" applyNumberFormat="1" applyFont="1" applyFill="1" applyBorder="1" applyAlignment="1" applyProtection="0">
      <alignment horizontal="center" vertical="center"/>
    </xf>
    <xf numFmtId="1" fontId="12" borderId="6" applyNumberFormat="1" applyFont="1" applyFill="0" applyBorder="1" applyAlignment="1" applyProtection="0">
      <alignment vertical="bottom"/>
    </xf>
    <xf numFmtId="0" fontId="8" borderId="9" applyNumberFormat="1" applyFont="1" applyFill="0" applyBorder="1" applyAlignment="1" applyProtection="0">
      <alignment horizontal="center" vertical="bottom"/>
    </xf>
    <xf numFmtId="0" fontId="4" borderId="31" applyNumberFormat="1" applyFont="1" applyFill="0" applyBorder="1" applyAlignment="1" applyProtection="0">
      <alignment vertical="bottom"/>
    </xf>
    <xf numFmtId="1" fontId="4" borderId="32" applyNumberFormat="1" applyFont="1" applyFill="0" applyBorder="1" applyAlignment="1" applyProtection="0">
      <alignment vertical="bottom"/>
    </xf>
    <xf numFmtId="59" fontId="4" fillId="8" borderId="10" applyNumberFormat="1" applyFont="1" applyFill="1" applyBorder="1" applyAlignment="1" applyProtection="0">
      <alignment vertical="bottom"/>
    </xf>
    <xf numFmtId="59" fontId="4" fillId="8" borderId="25" applyNumberFormat="1" applyFont="1" applyFill="1" applyBorder="1" applyAlignment="1" applyProtection="0">
      <alignment vertical="bottom"/>
    </xf>
    <xf numFmtId="60" fontId="4" fillId="9" borderId="23" applyNumberFormat="1" applyFont="1" applyFill="1" applyBorder="1" applyAlignment="1" applyProtection="0">
      <alignment horizontal="center" vertical="bottom"/>
    </xf>
    <xf numFmtId="60" fontId="4" fillId="9" borderId="24" applyNumberFormat="1" applyFont="1" applyFill="1" applyBorder="1" applyAlignment="1" applyProtection="0">
      <alignment horizontal="center" vertical="bottom"/>
    </xf>
    <xf numFmtId="60" fontId="4" fillId="9" borderId="25" applyNumberFormat="1" applyFont="1" applyFill="1" applyBorder="1" applyAlignment="1" applyProtection="0">
      <alignment horizontal="center" vertical="bottom"/>
    </xf>
    <xf numFmtId="0" fontId="12" borderId="5" applyNumberFormat="1" applyFont="1" applyFill="0" applyBorder="1" applyAlignment="1" applyProtection="0">
      <alignment vertical="bottom"/>
    </xf>
    <xf numFmtId="0" fontId="8" borderId="23" applyNumberFormat="1" applyFont="1" applyFill="0" applyBorder="1" applyAlignment="1" applyProtection="0">
      <alignment horizontal="center" vertical="bottom"/>
    </xf>
    <xf numFmtId="0" fontId="4" borderId="33" applyNumberFormat="1" applyFont="1" applyFill="0" applyBorder="1" applyAlignment="1" applyProtection="0">
      <alignment vertical="bottom"/>
    </xf>
    <xf numFmtId="1" fontId="4" borderId="34" applyNumberFormat="1" applyFont="1" applyFill="0" applyBorder="1" applyAlignment="1" applyProtection="0">
      <alignment vertical="bottom"/>
    </xf>
    <xf numFmtId="59" fontId="4" fillId="8" borderId="24" applyNumberFormat="1" applyFont="1" applyFill="1" applyBorder="1" applyAlignment="1" applyProtection="0">
      <alignment vertical="bottom"/>
    </xf>
    <xf numFmtId="0" fontId="8" borderId="14" applyNumberFormat="1" applyFont="1" applyFill="0" applyBorder="1" applyAlignment="1" applyProtection="0">
      <alignment horizontal="center" vertical="bottom"/>
    </xf>
    <xf numFmtId="0" fontId="4" borderId="35" applyNumberFormat="1" applyFont="1" applyFill="0" applyBorder="1" applyAlignment="1" applyProtection="0">
      <alignment vertical="bottom"/>
    </xf>
    <xf numFmtId="1" fontId="4" borderId="36" applyNumberFormat="1" applyFont="1" applyFill="0" applyBorder="1" applyAlignment="1" applyProtection="0">
      <alignment vertical="bottom"/>
    </xf>
    <xf numFmtId="59" fontId="4" fillId="8" borderId="15" applyNumberFormat="1" applyFont="1" applyFill="1" applyBorder="1" applyAlignment="1" applyProtection="0">
      <alignment vertical="bottom"/>
    </xf>
    <xf numFmtId="59" fontId="4" fillId="8" borderId="16" applyNumberFormat="1" applyFont="1" applyFill="1" applyBorder="1" applyAlignment="1" applyProtection="0">
      <alignment vertical="bottom"/>
    </xf>
    <xf numFmtId="60" fontId="4" fillId="9" borderId="16" applyNumberFormat="1" applyFont="1" applyFill="1" applyBorder="1" applyAlignment="1" applyProtection="0">
      <alignment horizontal="center" vertical="bottom"/>
    </xf>
    <xf numFmtId="1" fontId="4" borderId="31" applyNumberFormat="1" applyFont="1" applyFill="0" applyBorder="1" applyAlignment="1" applyProtection="0">
      <alignment vertical="bottom"/>
    </xf>
    <xf numFmtId="60" fontId="4" fillId="8" borderId="10" applyNumberFormat="1" applyFont="1" applyFill="1" applyBorder="1" applyAlignment="1" applyProtection="0">
      <alignment horizontal="center" vertical="bottom"/>
    </xf>
    <xf numFmtId="60" fontId="4" fillId="8" borderId="11" applyNumberFormat="1" applyFont="1" applyFill="1" applyBorder="1" applyAlignment="1" applyProtection="0">
      <alignment horizontal="center" vertical="bottom"/>
    </xf>
    <xf numFmtId="1" fontId="4" borderId="33" applyNumberFormat="1" applyFont="1" applyFill="0" applyBorder="1" applyAlignment="1" applyProtection="0">
      <alignment vertical="bottom"/>
    </xf>
    <xf numFmtId="60" fontId="4" fillId="8" borderId="24" applyNumberFormat="1" applyFont="1" applyFill="1" applyBorder="1" applyAlignment="1" applyProtection="0">
      <alignment horizontal="center" vertical="bottom"/>
    </xf>
    <xf numFmtId="60" fontId="4" fillId="8" borderId="25" applyNumberFormat="1" applyFont="1" applyFill="1" applyBorder="1" applyAlignment="1" applyProtection="0">
      <alignment horizontal="center" vertical="bottom"/>
    </xf>
    <xf numFmtId="1" fontId="4" borderId="35" applyNumberFormat="1" applyFont="1" applyFill="0" applyBorder="1" applyAlignment="1" applyProtection="0">
      <alignment vertical="bottom"/>
    </xf>
    <xf numFmtId="60" fontId="4" fillId="8" borderId="15" applyNumberFormat="1" applyFont="1" applyFill="1" applyBorder="1" applyAlignment="1" applyProtection="0">
      <alignment horizontal="center" vertical="bottom"/>
    </xf>
    <xf numFmtId="60" fontId="4" fillId="8" borderId="16" applyNumberFormat="1" applyFont="1" applyFill="1" applyBorder="1" applyAlignment="1" applyProtection="0">
      <alignment horizontal="center" vertical="bottom"/>
    </xf>
    <xf numFmtId="60" fontId="4" borderId="18" applyNumberFormat="1" applyFont="1" applyFill="0" applyBorder="1" applyAlignment="1" applyProtection="0">
      <alignment horizontal="center" vertical="bottom"/>
    </xf>
    <xf numFmtId="60" fontId="4" borderId="37" applyNumberFormat="1" applyFont="1" applyFill="0" applyBorder="1" applyAlignment="1" applyProtection="0">
      <alignment horizontal="center" vertical="bottom"/>
    </xf>
    <xf numFmtId="1" fontId="13" borderId="18" applyNumberFormat="1" applyFont="1" applyFill="0" applyBorder="1" applyAlignment="1" applyProtection="0">
      <alignment horizontal="center" vertical="bottom"/>
    </xf>
    <xf numFmtId="2" fontId="4" borderId="5" applyNumberFormat="1" applyFont="1" applyFill="0" applyBorder="1" applyAlignment="1" applyProtection="0">
      <alignment vertical="bottom"/>
    </xf>
    <xf numFmtId="0" fontId="14" borderId="5" applyNumberFormat="0" applyFont="1" applyFill="0" applyBorder="1" applyAlignment="1" applyProtection="0">
      <alignment vertical="bottom"/>
    </xf>
    <xf numFmtId="1" fontId="8" borderId="5" applyNumberFormat="1" applyFont="1" applyFill="0" applyBorder="1" applyAlignment="1" applyProtection="0">
      <alignment horizontal="center" vertical="bottom"/>
    </xf>
    <xf numFmtId="59" fontId="4" borderId="5" applyNumberFormat="1" applyFont="1" applyFill="0" applyBorder="1" applyAlignment="1" applyProtection="0">
      <alignment vertical="bottom"/>
    </xf>
    <xf numFmtId="1" fontId="4" borderId="5" applyNumberFormat="1" applyFont="1" applyFill="0" applyBorder="1" applyAlignment="1" applyProtection="0">
      <alignment vertical="bottom"/>
    </xf>
    <xf numFmtId="0" fontId="14" borderId="5" applyNumberFormat="1" applyFont="1" applyFill="0" applyBorder="1" applyAlignment="1" applyProtection="0">
      <alignment vertical="bottom"/>
    </xf>
    <xf numFmtId="1" fontId="15" borderId="5" applyNumberFormat="1" applyFont="1" applyFill="0" applyBorder="1" applyAlignment="1" applyProtection="0">
      <alignment vertical="bottom"/>
    </xf>
    <xf numFmtId="0" fontId="16" borderId="5" applyNumberFormat="1" applyFont="1" applyFill="0" applyBorder="1" applyAlignment="1" applyProtection="0">
      <alignment vertical="bottom"/>
    </xf>
    <xf numFmtId="0" fontId="4" borderId="38" applyNumberFormat="0" applyFont="1" applyFill="0" applyBorder="1" applyAlignment="1" applyProtection="0">
      <alignment vertical="bottom"/>
    </xf>
    <xf numFmtId="1" fontId="4" borderId="39" applyNumberFormat="1" applyFont="1" applyFill="0" applyBorder="1" applyAlignment="1" applyProtection="0">
      <alignment vertical="bottom"/>
    </xf>
    <xf numFmtId="0" fontId="16" borderId="39" applyNumberFormat="1" applyFont="1" applyFill="0" applyBorder="1" applyAlignment="1" applyProtection="0">
      <alignment vertical="bottom"/>
    </xf>
    <xf numFmtId="1" fontId="17" borderId="39" applyNumberFormat="1" applyFont="1" applyFill="0" applyBorder="1" applyAlignment="1" applyProtection="0">
      <alignment vertical="bottom"/>
    </xf>
    <xf numFmtId="0" fontId="4" borderId="39" applyNumberFormat="0" applyFont="1" applyFill="0" applyBorder="1" applyAlignment="1" applyProtection="0">
      <alignment vertical="bottom"/>
    </xf>
    <xf numFmtId="0" fontId="4" borderId="40" applyNumberFormat="0" applyFont="1" applyFill="0" applyBorder="1" applyAlignment="1" applyProtection="0">
      <alignment vertical="bottom"/>
    </xf>
    <xf numFmtId="0" fontId="4" applyNumberFormat="1" applyFont="1" applyFill="0" applyBorder="0" applyAlignment="1" applyProtection="0">
      <alignment vertical="bottom"/>
    </xf>
    <xf numFmtId="0" fontId="4" fillId="8" borderId="41" applyNumberFormat="1" applyFont="1" applyFill="1" applyBorder="1" applyAlignment="1" applyProtection="0">
      <alignment horizontal="center" vertical="bottom"/>
    </xf>
    <xf numFmtId="0" fontId="4" fillId="7" borderId="42" applyNumberFormat="1" applyFont="1" applyFill="1" applyBorder="1" applyAlignment="1" applyProtection="0">
      <alignment horizontal="center" vertical="bottom"/>
    </xf>
    <xf numFmtId="0" fontId="4" fillId="8" borderId="36" applyNumberFormat="1" applyFont="1" applyFill="1" applyBorder="1" applyAlignment="1" applyProtection="0">
      <alignment horizontal="center" vertical="bottom"/>
    </xf>
    <xf numFmtId="1" fontId="4" fillId="8" borderId="16" applyNumberFormat="1" applyFont="1" applyFill="1" applyBorder="1" applyAlignment="1" applyProtection="0">
      <alignment horizontal="center" vertical="bottom"/>
    </xf>
    <xf numFmtId="1" fontId="4" borderId="4" applyNumberFormat="1" applyFont="1" applyFill="0" applyBorder="1" applyAlignment="1" applyProtection="0">
      <alignment vertical="bottom"/>
    </xf>
    <xf numFmtId="1" fontId="4" borderId="19" applyNumberFormat="1" applyFont="1" applyFill="0" applyBorder="1" applyAlignment="1" applyProtection="0">
      <alignment vertical="bottom"/>
    </xf>
    <xf numFmtId="0" fontId="8" fillId="10" borderId="21" applyNumberFormat="0" applyFont="1" applyFill="1" applyBorder="1" applyAlignment="1" applyProtection="0">
      <alignment horizontal="center" vertical="bottom"/>
    </xf>
    <xf numFmtId="0" fontId="8" fillId="10" borderId="22" applyNumberFormat="0" applyFont="1" applyFill="1" applyBorder="1" applyAlignment="1" applyProtection="0">
      <alignment horizontal="center" vertical="bottom"/>
    </xf>
    <xf numFmtId="1" fontId="4" borderId="13" applyNumberFormat="1" applyFont="1" applyFill="0" applyBorder="1" applyAlignment="1" applyProtection="0">
      <alignment vertical="bottom"/>
    </xf>
    <xf numFmtId="1" fontId="4" borderId="6" applyNumberFormat="1" applyFont="1" applyFill="0" applyBorder="1" applyAlignment="1" applyProtection="0">
      <alignment vertical="bottom"/>
    </xf>
    <xf numFmtId="1" fontId="4" borderId="7" applyNumberFormat="1" applyFont="1" applyFill="0" applyBorder="1" applyAlignment="1" applyProtection="0">
      <alignment vertical="bottom"/>
    </xf>
    <xf numFmtId="1" fontId="4" borderId="18" applyNumberFormat="1" applyFont="1" applyFill="0" applyBorder="1" applyAlignment="1" applyProtection="0">
      <alignment vertical="bottom"/>
    </xf>
    <xf numFmtId="1" fontId="4" borderId="30" applyNumberFormat="1" applyFont="1" applyFill="0" applyBorder="1" applyAlignment="1" applyProtection="0">
      <alignment vertical="bottom"/>
    </xf>
    <xf numFmtId="0" fontId="4" applyNumberFormat="1" applyFont="1" applyFill="0" applyBorder="0" applyAlignment="1" applyProtection="0">
      <alignment vertical="bottom"/>
    </xf>
    <xf numFmtId="0" fontId="4" applyNumberFormat="1" applyFont="1" applyFill="0" applyBorder="0" applyAlignment="1" applyProtection="0">
      <alignment horizontal="center" vertical="bottom"/>
    </xf>
    <xf numFmtId="0" fontId="4" borderId="43" applyNumberFormat="1" applyFont="1" applyFill="0" applyBorder="1" applyAlignment="1" applyProtection="0">
      <alignment vertical="bottom"/>
    </xf>
    <xf numFmtId="0" fontId="18" fillId="6" borderId="5" applyNumberFormat="1" applyFont="1" applyFill="1" applyBorder="1" applyAlignment="1" applyProtection="0">
      <alignment horizontal="center" vertical="bottom"/>
    </xf>
    <xf numFmtId="0" fontId="8" borderId="44" applyNumberFormat="1" applyFont="1" applyFill="0" applyBorder="1" applyAlignment="1" applyProtection="0">
      <alignment vertical="bottom"/>
    </xf>
    <xf numFmtId="0" fontId="8" borderId="44" applyNumberFormat="1" applyFont="1" applyFill="0" applyBorder="1" applyAlignment="1" applyProtection="0">
      <alignment horizontal="center" vertical="bottom"/>
    </xf>
    <xf numFmtId="1" fontId="8" borderId="44" applyNumberFormat="1" applyFont="1" applyFill="0" applyBorder="1" applyAlignment="1" applyProtection="0">
      <alignment horizontal="center" vertical="bottom"/>
    </xf>
    <xf numFmtId="1" fontId="4" borderId="45" applyNumberFormat="1" applyFont="1" applyFill="0" applyBorder="1" applyAlignment="1" applyProtection="0">
      <alignment horizontal="center" vertical="bottom"/>
    </xf>
    <xf numFmtId="0" fontId="8" borderId="46" applyNumberFormat="1" applyFont="1" applyFill="0" applyBorder="1" applyAlignment="1" applyProtection="0">
      <alignment horizontal="center" vertical="bottom"/>
    </xf>
    <xf numFmtId="1" fontId="8" borderId="45" applyNumberFormat="1" applyFont="1" applyFill="0" applyBorder="1" applyAlignment="1" applyProtection="0">
      <alignment horizontal="center" vertical="bottom"/>
    </xf>
    <xf numFmtId="0" fontId="4" borderId="47" applyNumberFormat="1" applyFont="1" applyFill="0" applyBorder="1" applyAlignment="1" applyProtection="0">
      <alignment horizontal="center" vertical="bottom"/>
    </xf>
    <xf numFmtId="0" fontId="4" borderId="48" applyNumberFormat="1" applyFont="1" applyFill="0" applyBorder="1" applyAlignment="1" applyProtection="0">
      <alignment vertical="bottom"/>
    </xf>
    <xf numFmtId="0" fontId="4" borderId="49" applyNumberFormat="1" applyFont="1" applyFill="0" applyBorder="1" applyAlignment="1" applyProtection="0">
      <alignment vertical="bottom"/>
    </xf>
    <xf numFmtId="0" fontId="4" borderId="47" applyNumberFormat="1" applyFont="1" applyFill="0" applyBorder="1" applyAlignment="1" applyProtection="0">
      <alignment vertical="bottom"/>
    </xf>
    <xf numFmtId="0" fontId="4" fillId="12" borderId="5" applyNumberFormat="1" applyFont="1" applyFill="1" applyBorder="1" applyAlignment="1" applyProtection="0">
      <alignment vertical="bottom"/>
    </xf>
    <xf numFmtId="0" fontId="4" fillId="12" borderId="5" applyNumberFormat="1" applyFont="1" applyFill="1" applyBorder="1" applyAlignment="1" applyProtection="0">
      <alignment horizontal="center" vertical="bottom"/>
    </xf>
    <xf numFmtId="60" fontId="4" fillId="12" borderId="5" applyNumberFormat="1" applyFont="1" applyFill="1" applyBorder="1" applyAlignment="1" applyProtection="0">
      <alignment horizontal="center" vertical="bottom"/>
    </xf>
    <xf numFmtId="0" fontId="4" fillId="8" borderId="5" applyNumberFormat="1" applyFont="1" applyFill="1" applyBorder="1" applyAlignment="1" applyProtection="0">
      <alignment horizontal="center" vertical="bottom"/>
    </xf>
    <xf numFmtId="63" fontId="4" fillId="12" borderId="5" applyNumberFormat="1" applyFont="1" applyFill="1" applyBorder="1" applyAlignment="1" applyProtection="0">
      <alignment horizontal="center" vertical="bottom"/>
    </xf>
    <xf numFmtId="63" fontId="4" fillId="8" borderId="50" applyNumberFormat="1" applyFont="1" applyFill="1" applyBorder="1" applyAlignment="1" applyProtection="0">
      <alignment vertical="bottom"/>
    </xf>
    <xf numFmtId="64" fontId="4" fillId="8" borderId="51" applyNumberFormat="1" applyFont="1" applyFill="1" applyBorder="1" applyAlignment="1" applyProtection="0">
      <alignment vertical="bottom"/>
    </xf>
    <xf numFmtId="64" fontId="4" fillId="8" borderId="5" applyNumberFormat="1" applyFont="1" applyFill="1" applyBorder="1" applyAlignment="1" applyProtection="0">
      <alignment vertical="bottom"/>
    </xf>
    <xf numFmtId="64" fontId="4" fillId="8" borderId="50" applyNumberFormat="1" applyFont="1" applyFill="1" applyBorder="1" applyAlignment="1" applyProtection="0">
      <alignment vertical="bottom"/>
    </xf>
    <xf numFmtId="0" fontId="4" borderId="52" applyNumberFormat="1" applyFont="1" applyFill="0" applyBorder="1" applyAlignment="1" applyProtection="0">
      <alignment vertical="bottom"/>
    </xf>
    <xf numFmtId="1" fontId="4" fillId="8" borderId="5" applyNumberFormat="1" applyFont="1" applyFill="1" applyBorder="1" applyAlignment="1" applyProtection="0">
      <alignment horizontal="center" vertical="bottom"/>
    </xf>
    <xf numFmtId="1" fontId="4" fillId="12" borderId="5" applyNumberFormat="1" applyFont="1" applyFill="1" applyBorder="1" applyAlignment="1" applyProtection="0">
      <alignment horizontal="center" vertical="bottom"/>
    </xf>
    <xf numFmtId="60" fontId="4" borderId="44" applyNumberFormat="1" applyFont="1" applyFill="0" applyBorder="1" applyAlignment="1" applyProtection="0">
      <alignment horizontal="center" vertical="bottom"/>
    </xf>
  </cellXfs>
  <cellStyles count="1">
    <cellStyle name="Normal" xfId="0" builtinId="0"/>
  </cellStyles>
  <dxfs count="2">
    <dxf>
      <font>
        <color rgb="ffffffff"/>
      </font>
    </dxf>
    <dxf>
      <font>
        <color rgb="ffffffff"/>
      </font>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aaaaaa"/>
      <rgbColor rgb="ffff0000"/>
      <rgbColor rgb="fffbb7b9"/>
      <rgbColor rgb="ffb3cfee"/>
      <rgbColor rgb="ffd8d8d8"/>
      <rgbColor rgb="fffbc87d"/>
      <rgbColor rgb="ffffffcc"/>
      <rgbColor rgb="ffc4ecb3"/>
      <rgbColor rgb="ffbfbfbf"/>
      <rgbColor rgb="ffffffff"/>
      <rgbColor rgb="ff00b050"/>
      <rgbColor rgb="ff202d71"/>
      <rgbColor rgb="ffdbe5f1"/>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_rels/theme1.xml.rels><?xml version="1.0" encoding="UTF-8" standalone="yes"?><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40000" dist="20000" dir="5400000">
              <a:srgbClr val="000000">
                <a:alpha val="38000"/>
              </a:srgbClr>
            </a:outerShdw>
          </a:effectLst>
        </a:effectStyle>
        <a:effectStyle>
          <a:effectLst>
            <a:outerShdw sx="100000" sy="100000" kx="0" ky="0" algn="b" rotWithShape="0" blurRad="40000" dist="23000" dir="5400000">
              <a:srgbClr val="000000">
                <a:alpha val="35000"/>
              </a:srgbClr>
            </a:outerShdw>
          </a:effectLst>
        </a:effectStyle>
        <a:effectStyle>
          <a:effectLst>
            <a:outerShdw sx="100000" sy="100000" kx="0" ky="0" algn="b" rotWithShape="0" blurRad="40000" dist="23000" dir="540000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1"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1"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28"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48</v>
      </c>
      <c r="C11" s="3"/>
      <c r="D11" s="3"/>
    </row>
    <row r="12">
      <c r="B12" s="4"/>
      <c r="C12" t="s" s="4">
        <v>5</v>
      </c>
      <c r="D12" t="s" s="5">
        <v>48</v>
      </c>
    </row>
    <row r="13">
      <c r="B13" t="s" s="3">
        <v>52</v>
      </c>
      <c r="C13" s="3"/>
      <c r="D13" s="3"/>
    </row>
    <row r="14">
      <c r="B14" s="4"/>
      <c r="C14" t="s" s="4">
        <v>5</v>
      </c>
      <c r="D14" t="s" s="5">
        <v>52</v>
      </c>
    </row>
  </sheetData>
  <mergeCells count="1">
    <mergeCell ref="B3:D3"/>
  </mergeCells>
  <hyperlinks>
    <hyperlink ref="D10" location="'1 - by name of colour tone'!R1C1" tooltip="" display="1 - by name of colour tone"/>
    <hyperlink ref="D12" location="'2 - by color tone number'!R1C1" tooltip="" display="2 - by color tone number"/>
    <hyperlink ref="D14" location="'Color Tones'!R1C1" tooltip="" display="Color Tones"/>
  </hyperlinks>
</worksheet>
</file>

<file path=xl/worksheets/sheet2.xml><?xml version="1.0" encoding="utf-8"?>
<worksheet xmlns:r="http://schemas.openxmlformats.org/officeDocument/2006/relationships" xmlns="http://schemas.openxmlformats.org/spreadsheetml/2006/main">
  <dimension ref="A1:N43"/>
  <sheetViews>
    <sheetView workbookViewId="0" showGridLines="0" defaultGridColor="1"/>
  </sheetViews>
  <sheetFormatPr defaultColWidth="8.125" defaultRowHeight="15" customHeight="1" outlineLevelRow="0" outlineLevelCol="0"/>
  <cols>
    <col min="1" max="1" width="2" style="6" customWidth="1"/>
    <col min="2" max="2" width="9.5" style="6" customWidth="1"/>
    <col min="3" max="3" width="9.5" style="6" customWidth="1"/>
    <col min="4" max="4" width="10.25" style="6" customWidth="1"/>
    <col min="5" max="5" width="9.5" style="6" customWidth="1"/>
    <col min="6" max="6" hidden="1" width="8.125" style="6" customWidth="1"/>
    <col min="7" max="7" width="9.5" style="6" customWidth="1"/>
    <col min="8" max="8" width="9.5" style="6" customWidth="1"/>
    <col min="9" max="9" width="9.5" style="6" customWidth="1"/>
    <col min="10" max="10" width="9.5" style="6" customWidth="1"/>
    <col min="11" max="11" width="3.61719" style="6" customWidth="1"/>
    <col min="12" max="12" width="8.625" style="6" customWidth="1"/>
    <col min="13" max="13" width="8.625" style="6" customWidth="1"/>
    <col min="14" max="14" width="8.625" style="6" customWidth="1"/>
    <col min="15" max="256" width="8.125" style="6" customWidth="1"/>
  </cols>
  <sheetData>
    <row r="1" ht="18.75" customHeight="1">
      <c r="A1" s="7"/>
      <c r="B1" s="8"/>
      <c r="C1" s="9"/>
      <c r="D1" s="9"/>
      <c r="E1" s="9"/>
      <c r="F1" s="9"/>
      <c r="G1" s="10"/>
      <c r="H1" s="9"/>
      <c r="I1" s="9"/>
      <c r="J1" s="9"/>
      <c r="K1" s="9"/>
      <c r="L1" s="9"/>
      <c r="M1" s="9"/>
      <c r="N1" s="11"/>
    </row>
    <row r="2" ht="18.75" customHeight="1">
      <c r="A2" s="12"/>
      <c r="B2" t="s" s="13">
        <v>6</v>
      </c>
      <c r="C2" s="14"/>
      <c r="D2" s="15"/>
      <c r="E2" s="15"/>
      <c r="F2" s="16"/>
      <c r="G2" s="17"/>
      <c r="H2" s="16"/>
      <c r="I2" t="s" s="18">
        <v>7</v>
      </c>
      <c r="J2" s="14"/>
      <c r="K2" s="14"/>
      <c r="L2" s="16"/>
      <c r="M2" s="16"/>
      <c r="N2" s="19"/>
    </row>
    <row r="3" ht="52.05" customHeight="1">
      <c r="A3" s="12"/>
      <c r="B3" t="s" s="20">
        <v>8</v>
      </c>
      <c r="C3" s="15"/>
      <c r="D3" s="15"/>
      <c r="E3" s="15"/>
      <c r="F3" s="16"/>
      <c r="G3" s="17"/>
      <c r="H3" s="16"/>
      <c r="I3" s="14"/>
      <c r="J3" s="14"/>
      <c r="K3" s="14"/>
      <c r="L3" s="16"/>
      <c r="M3" s="16"/>
      <c r="N3" s="19"/>
    </row>
    <row r="4" ht="18.75" customHeight="1">
      <c r="A4" s="12"/>
      <c r="B4" s="21"/>
      <c r="C4" s="16"/>
      <c r="D4" s="16"/>
      <c r="E4" s="16"/>
      <c r="F4" s="16"/>
      <c r="G4" s="17"/>
      <c r="H4" s="16"/>
      <c r="I4" s="16"/>
      <c r="J4" s="16"/>
      <c r="K4" s="16"/>
      <c r="L4" s="16"/>
      <c r="M4" s="16"/>
      <c r="N4" s="19"/>
    </row>
    <row r="5" ht="18.75" customHeight="1">
      <c r="A5" s="12"/>
      <c r="B5" s="21"/>
      <c r="C5" s="16"/>
      <c r="D5" s="16"/>
      <c r="E5" s="16"/>
      <c r="F5" s="16"/>
      <c r="G5" s="17"/>
      <c r="H5" s="16"/>
      <c r="I5" s="16"/>
      <c r="J5" s="16"/>
      <c r="K5" s="16"/>
      <c r="L5" s="16"/>
      <c r="M5" s="16"/>
      <c r="N5" s="19"/>
    </row>
    <row r="6" ht="18.75" customHeight="1">
      <c r="A6" s="12"/>
      <c r="B6" s="21"/>
      <c r="C6" s="16"/>
      <c r="D6" s="16"/>
      <c r="E6" s="16"/>
      <c r="F6" s="16"/>
      <c r="G6" s="17"/>
      <c r="H6" s="16"/>
      <c r="I6" s="16"/>
      <c r="J6" s="16"/>
      <c r="K6" s="16"/>
      <c r="L6" s="16"/>
      <c r="M6" s="16"/>
      <c r="N6" s="19"/>
    </row>
    <row r="7" ht="18.75" customHeight="1">
      <c r="A7" s="12"/>
      <c r="B7" t="s" s="22">
        <v>9</v>
      </c>
      <c r="C7" s="16"/>
      <c r="D7" s="16"/>
      <c r="E7" s="16"/>
      <c r="F7" s="16"/>
      <c r="G7" t="s" s="23">
        <v>10</v>
      </c>
      <c r="H7" s="16"/>
      <c r="I7" s="16"/>
      <c r="J7" s="16"/>
      <c r="K7" s="16"/>
      <c r="L7" s="16"/>
      <c r="M7" s="16"/>
      <c r="N7" s="19"/>
    </row>
    <row r="8" ht="15" customHeight="1">
      <c r="A8" s="12"/>
      <c r="B8" t="s" s="14">
        <v>11</v>
      </c>
      <c r="C8" s="16"/>
      <c r="D8" s="16"/>
      <c r="E8" s="16"/>
      <c r="F8" s="16"/>
      <c r="G8" t="s" s="23">
        <v>12</v>
      </c>
      <c r="H8" s="24"/>
      <c r="I8" s="24"/>
      <c r="J8" s="16"/>
      <c r="K8" s="16"/>
      <c r="L8" s="16"/>
      <c r="M8" s="16"/>
      <c r="N8" s="19"/>
    </row>
    <row r="9" ht="15.75" customHeight="1">
      <c r="A9" s="12"/>
      <c r="B9" s="25"/>
      <c r="C9" s="25"/>
      <c r="D9" s="25"/>
      <c r="E9" s="25"/>
      <c r="F9" s="25"/>
      <c r="G9" s="25"/>
      <c r="H9" s="25"/>
      <c r="I9" s="25"/>
      <c r="J9" s="16"/>
      <c r="K9" s="16"/>
      <c r="L9" s="16"/>
      <c r="M9" s="16"/>
      <c r="N9" s="19"/>
    </row>
    <row r="10" ht="30" customHeight="1">
      <c r="A10" s="26"/>
      <c r="B10" t="s" s="27">
        <v>13</v>
      </c>
      <c r="C10" t="s" s="28">
        <v>14</v>
      </c>
      <c r="D10" t="s" s="28">
        <v>15</v>
      </c>
      <c r="E10" t="s" s="29">
        <v>16</v>
      </c>
      <c r="F10" s="30"/>
      <c r="G10" t="s" s="31">
        <v>17</v>
      </c>
      <c r="H10" t="s" s="32">
        <v>18</v>
      </c>
      <c r="I10" t="s" s="33">
        <v>19</v>
      </c>
      <c r="J10" s="34"/>
      <c r="K10" s="16"/>
      <c r="L10" s="16"/>
      <c r="M10" s="16"/>
      <c r="N10" s="19"/>
    </row>
    <row r="11" ht="15.75" customHeight="1">
      <c r="A11" s="26"/>
      <c r="B11" t="s" s="35">
        <v>20</v>
      </c>
      <c r="C11" t="s" s="36">
        <f>VLOOKUP($B$11,'Color Tones'!$B$4:$E$163,4,FALSE)</f>
        <v>21</v>
      </c>
      <c r="D11" s="36">
        <f>VLOOKUP($B$11,'Color Tones'!$B$4:$E$163,2,FALSE)</f>
        <v>2</v>
      </c>
      <c r="E11" s="37">
        <f>VLOOKUP($B$11,'Color Tones'!$B$4:$E$163,3,FALSE)</f>
        <v>76</v>
      </c>
      <c r="F11" s="38"/>
      <c r="G11" s="39">
        <v>500</v>
      </c>
      <c r="H11" s="40">
        <v>0.01022</v>
      </c>
      <c r="I11" s="41">
        <f>H11*G11</f>
        <v>5.11</v>
      </c>
      <c r="J11" s="34"/>
      <c r="K11" s="16"/>
      <c r="L11" s="16"/>
      <c r="M11" s="16"/>
      <c r="N11" s="19"/>
    </row>
    <row r="12" ht="15.75" customHeight="1">
      <c r="A12" s="12"/>
      <c r="B12" s="42"/>
      <c r="C12" s="42"/>
      <c r="D12" s="42"/>
      <c r="E12" s="42"/>
      <c r="F12" s="42"/>
      <c r="G12" s="42"/>
      <c r="H12" s="42"/>
      <c r="I12" s="42"/>
      <c r="J12" s="16"/>
      <c r="K12" s="16"/>
      <c r="L12" s="16"/>
      <c r="M12" s="16"/>
      <c r="N12" s="19"/>
    </row>
    <row r="13" ht="15.75" customHeight="1">
      <c r="A13" s="12"/>
      <c r="B13" s="16"/>
      <c r="C13" s="16"/>
      <c r="D13" s="16"/>
      <c r="E13" s="16"/>
      <c r="F13" s="16"/>
      <c r="G13" s="16"/>
      <c r="H13" s="16"/>
      <c r="I13" s="16"/>
      <c r="J13" s="16"/>
      <c r="K13" s="16"/>
      <c r="L13" s="16"/>
      <c r="M13" s="16"/>
      <c r="N13" s="19"/>
    </row>
    <row r="14" ht="15.75" customHeight="1">
      <c r="A14" s="12"/>
      <c r="B14" s="16"/>
      <c r="C14" s="16"/>
      <c r="D14" s="16"/>
      <c r="E14" s="16"/>
      <c r="F14" s="16"/>
      <c r="G14" s="16"/>
      <c r="H14" s="16"/>
      <c r="I14" s="16"/>
      <c r="J14" s="16"/>
      <c r="K14" s="16"/>
      <c r="L14" s="16"/>
      <c r="M14" s="16"/>
      <c r="N14" s="19"/>
    </row>
    <row r="15" ht="15.75" customHeight="1">
      <c r="A15" s="12"/>
      <c r="B15" s="16"/>
      <c r="C15" s="16"/>
      <c r="D15" s="16"/>
      <c r="E15" s="16"/>
      <c r="F15" s="16"/>
      <c r="G15" s="16"/>
      <c r="H15" s="16"/>
      <c r="I15" s="16"/>
      <c r="J15" s="16"/>
      <c r="K15" s="16"/>
      <c r="L15" s="16"/>
      <c r="M15" s="16"/>
      <c r="N15" s="19"/>
    </row>
    <row r="16" ht="28.7" customHeight="1">
      <c r="A16" s="43"/>
      <c r="B16" s="44"/>
      <c r="C16" s="44"/>
      <c r="D16" s="44"/>
      <c r="E16" s="44"/>
      <c r="F16" s="16"/>
      <c r="G16" t="s" s="45">
        <v>22</v>
      </c>
      <c r="H16" s="44"/>
      <c r="I16" s="44"/>
      <c r="J16" s="44"/>
      <c r="K16" s="44"/>
      <c r="L16" s="44"/>
      <c r="M16" s="44"/>
      <c r="N16" s="46"/>
    </row>
    <row r="17" ht="15.75" customHeight="1">
      <c r="A17" s="12"/>
      <c r="B17" s="16"/>
      <c r="C17" s="16"/>
      <c r="D17" s="16"/>
      <c r="E17" s="16"/>
      <c r="F17" s="16"/>
      <c r="G17" s="16"/>
      <c r="H17" s="16"/>
      <c r="I17" s="16"/>
      <c r="J17" s="16"/>
      <c r="K17" s="16"/>
      <c r="L17" s="16"/>
      <c r="M17" s="16"/>
      <c r="N17" s="19"/>
    </row>
    <row r="18" ht="15.75" customHeight="1">
      <c r="A18" s="12"/>
      <c r="B18" s="16"/>
      <c r="C18" s="16"/>
      <c r="D18" s="16"/>
      <c r="E18" s="16"/>
      <c r="F18" s="16"/>
      <c r="G18" s="25"/>
      <c r="H18" s="25"/>
      <c r="I18" s="25"/>
      <c r="J18" s="25"/>
      <c r="K18" s="16"/>
      <c r="L18" s="16"/>
      <c r="M18" s="16"/>
      <c r="N18" s="19"/>
    </row>
    <row r="19" ht="17.5" customHeight="1">
      <c r="A19" s="12"/>
      <c r="B19" s="16"/>
      <c r="C19" s="16"/>
      <c r="D19" s="16"/>
      <c r="E19" s="16"/>
      <c r="F19" s="47"/>
      <c r="G19" t="s" s="48">
        <v>23</v>
      </c>
      <c r="H19" s="49"/>
      <c r="I19" s="49"/>
      <c r="J19" s="50"/>
      <c r="K19" s="34"/>
      <c r="L19" s="16"/>
      <c r="M19" s="16"/>
      <c r="N19" s="19"/>
    </row>
    <row r="20" ht="30" customHeight="1">
      <c r="A20" s="12"/>
      <c r="B20" s="25"/>
      <c r="C20" s="25"/>
      <c r="D20" s="25"/>
      <c r="E20" s="51"/>
      <c r="F20" s="52"/>
      <c r="G20" s="53">
        <v>10</v>
      </c>
      <c r="H20" s="54">
        <v>7</v>
      </c>
      <c r="I20" s="54">
        <v>5</v>
      </c>
      <c r="J20" s="55">
        <v>1</v>
      </c>
      <c r="K20" t="s" s="56">
        <v>24</v>
      </c>
      <c r="L20" s="16"/>
      <c r="M20" s="16"/>
      <c r="N20" s="19"/>
    </row>
    <row r="21" ht="15.75" customHeight="1">
      <c r="A21" s="57">
        <f>VLOOKUP($B$11,'Color Tones'!$B$4:$AP$1000,29,FALSE)</f>
        <v>0.898876404494382</v>
      </c>
      <c r="B21" s="58">
        <v>321</v>
      </c>
      <c r="C21" t="s" s="59">
        <v>25</v>
      </c>
      <c r="D21" s="60"/>
      <c r="E21" s="61">
        <f>A21*$I$11</f>
        <v>4.593258426966292</v>
      </c>
      <c r="F21" s="62">
        <f>ROUNDUP(E21,0)</f>
        <v>5</v>
      </c>
      <c r="G21" s="63">
        <f>INT(F21/$G$20)</f>
        <v>0</v>
      </c>
      <c r="H21" s="64">
        <f>INT((F21-G21*$G$20)/$H$20)</f>
        <v>0</v>
      </c>
      <c r="I21" s="64">
        <f>INT((F21-(G21*$G$20)-(H21*$H$20))/$I$20)</f>
        <v>1</v>
      </c>
      <c r="J21" s="65">
        <f>IF(K21=0,0,K21)</f>
        <v>0</v>
      </c>
      <c r="K21" s="56">
        <f>ROUNDUP(F21-(G21*$G$20+H21*$H$20+I21*$I$20),0)</f>
        <v>0</v>
      </c>
      <c r="L21" s="16"/>
      <c r="M21" s="16"/>
      <c r="N21" s="19"/>
    </row>
    <row r="22" ht="17.5" customHeight="1">
      <c r="A22" s="66"/>
      <c r="B22" s="42"/>
      <c r="C22" s="42"/>
      <c r="D22" s="42"/>
      <c r="E22" s="67"/>
      <c r="F22" s="42"/>
      <c r="G22" s="42"/>
      <c r="H22" s="42"/>
      <c r="I22" s="42"/>
      <c r="J22" s="42"/>
      <c r="K22" s="16"/>
      <c r="L22" s="16"/>
      <c r="M22" s="16"/>
      <c r="N22" s="19"/>
    </row>
    <row r="23" ht="15.75" customHeight="1">
      <c r="A23" s="66"/>
      <c r="B23" s="68"/>
      <c r="C23" s="68"/>
      <c r="D23" s="68"/>
      <c r="E23" s="69"/>
      <c r="F23" s="68"/>
      <c r="G23" s="70">
        <v>10</v>
      </c>
      <c r="H23" s="70">
        <v>2</v>
      </c>
      <c r="I23" s="70">
        <v>1</v>
      </c>
      <c r="J23" s="68"/>
      <c r="K23" s="16"/>
      <c r="L23" s="16"/>
      <c r="M23" s="16"/>
      <c r="N23" s="19"/>
    </row>
    <row r="24" ht="17.5" customHeight="1">
      <c r="A24" s="66"/>
      <c r="B24" s="68"/>
      <c r="C24" s="68"/>
      <c r="D24" s="68"/>
      <c r="E24" s="69"/>
      <c r="F24" s="71"/>
      <c r="G24" t="s" s="48">
        <v>23</v>
      </c>
      <c r="H24" s="49"/>
      <c r="I24" s="50"/>
      <c r="J24" s="72"/>
      <c r="K24" s="16"/>
      <c r="L24" s="16"/>
      <c r="M24" s="16"/>
      <c r="N24" s="19"/>
    </row>
    <row r="25" ht="30" customHeight="1">
      <c r="A25" s="66"/>
      <c r="B25" s="25"/>
      <c r="C25" s="25"/>
      <c r="D25" s="25"/>
      <c r="E25" s="73"/>
      <c r="F25" s="74"/>
      <c r="G25" s="75">
        <v>2.5</v>
      </c>
      <c r="H25" s="76">
        <v>0.5</v>
      </c>
      <c r="I25" s="77">
        <v>0.25</v>
      </c>
      <c r="J25" t="s" s="56">
        <v>24</v>
      </c>
      <c r="K25" s="68"/>
      <c r="L25" s="68"/>
      <c r="M25" s="68"/>
      <c r="N25" s="78"/>
    </row>
    <row r="26" ht="17.5" customHeight="1">
      <c r="A26" s="57">
        <f>VLOOKUP($B$11,'Color Tones'!$B$4:$AP$1000,30,FALSE)</f>
        <v>0.0898876404494382</v>
      </c>
      <c r="B26" t="s" s="79">
        <v>26</v>
      </c>
      <c r="C26" t="s" s="80">
        <v>27</v>
      </c>
      <c r="D26" s="81"/>
      <c r="E26" s="82">
        <f>A26*$I$11</f>
        <v>0.4593258426966292</v>
      </c>
      <c r="F26" s="83">
        <f>ROUND(E26,2)*4</f>
        <v>1.84</v>
      </c>
      <c r="G26" s="84">
        <f>L26</f>
        <v>0</v>
      </c>
      <c r="H26" s="85">
        <f>M26</f>
        <v>0</v>
      </c>
      <c r="I26" s="86">
        <f>IF(J26=0,0,J26)</f>
        <v>2</v>
      </c>
      <c r="J26" s="56">
        <f>ROUNDUP(F26-(G26*$G$23+H26*$H$23),0)</f>
        <v>2</v>
      </c>
      <c r="K26" s="68"/>
      <c r="L26" s="69">
        <f>INT(F26/$G$23)</f>
        <v>0</v>
      </c>
      <c r="M26" s="87">
        <f>INT((F26-G26*$G$23)/$H$23)</f>
        <v>0</v>
      </c>
      <c r="N26" s="78"/>
    </row>
    <row r="27" ht="17" customHeight="1">
      <c r="A27" s="57">
        <f>VLOOKUP($B$11,'Color Tones'!$B$4:$AP$1000,31,FALSE)</f>
        <v>0</v>
      </c>
      <c r="B27" t="s" s="88">
        <v>28</v>
      </c>
      <c r="C27" t="s" s="89">
        <v>29</v>
      </c>
      <c r="D27" s="90"/>
      <c r="E27" s="91">
        <f>A27*$I$11</f>
        <v>0</v>
      </c>
      <c r="F27" s="83">
        <f>ROUND(E27,2)*4</f>
        <v>0</v>
      </c>
      <c r="G27" s="84">
        <f>L27</f>
        <v>0</v>
      </c>
      <c r="H27" s="85">
        <f>M27</f>
        <v>0</v>
      </c>
      <c r="I27" s="86">
        <f>IF(J27=0,0,J27)</f>
        <v>0</v>
      </c>
      <c r="J27" s="56">
        <f>ROUNDUP(F27-(G27*$G$23+H27*$H$23),0)</f>
        <v>0</v>
      </c>
      <c r="K27" s="68"/>
      <c r="L27" s="69">
        <f>INT(F27/$G$23)</f>
        <v>0</v>
      </c>
      <c r="M27" s="87">
        <f>INT((F27-G27*$G$23)/$H$23)</f>
        <v>0</v>
      </c>
      <c r="N27" s="78"/>
    </row>
    <row r="28" ht="17" customHeight="1">
      <c r="A28" s="57">
        <f>VLOOKUP($B$11,'Color Tones'!$B$4:$AP$1000,32,FALSE)</f>
        <v>0.01123595505617977</v>
      </c>
      <c r="B28" t="s" s="88">
        <v>30</v>
      </c>
      <c r="C28" t="s" s="89">
        <v>31</v>
      </c>
      <c r="D28" s="90"/>
      <c r="E28" s="91">
        <f>A28*$I$11</f>
        <v>0.05741573033707865</v>
      </c>
      <c r="F28" s="83">
        <f>ROUND(E28,2)*4</f>
        <v>0.24</v>
      </c>
      <c r="G28" s="84">
        <f>L28</f>
        <v>0</v>
      </c>
      <c r="H28" s="85">
        <f>M28</f>
        <v>0</v>
      </c>
      <c r="I28" s="86">
        <f>IF(J28=0,0,J28)</f>
        <v>1</v>
      </c>
      <c r="J28" s="56">
        <f>ROUNDUP(F28-(G28*$G$23+H28*$H$23),0)</f>
        <v>1</v>
      </c>
      <c r="K28" s="68"/>
      <c r="L28" s="69">
        <f>INT(F28/$G$23)</f>
        <v>0</v>
      </c>
      <c r="M28" s="87">
        <f>INT((F28-G28*$G$23)/$H$23)</f>
        <v>0</v>
      </c>
      <c r="N28" s="78"/>
    </row>
    <row r="29" ht="17" customHeight="1">
      <c r="A29" s="57">
        <f>VLOOKUP($B$11,'Color Tones'!$B$4:$AP$1000,33,FALSE)</f>
        <v>0</v>
      </c>
      <c r="B29" t="s" s="88">
        <v>32</v>
      </c>
      <c r="C29" t="s" s="89">
        <v>33</v>
      </c>
      <c r="D29" s="90"/>
      <c r="E29" s="91">
        <f>A29*$I$11</f>
        <v>0</v>
      </c>
      <c r="F29" s="83">
        <f>ROUND(E29,2)*4</f>
        <v>0</v>
      </c>
      <c r="G29" s="84">
        <f>L29</f>
        <v>0</v>
      </c>
      <c r="H29" s="85">
        <f>M29</f>
        <v>0</v>
      </c>
      <c r="I29" s="86">
        <f>IF(J29=0,0,J29)</f>
        <v>0</v>
      </c>
      <c r="J29" s="56">
        <f>ROUNDUP(F29-(G29*$G$23+H29*$H$23),0)</f>
        <v>0</v>
      </c>
      <c r="K29" s="68"/>
      <c r="L29" s="69">
        <f>INT(F29/$G$23)</f>
        <v>0</v>
      </c>
      <c r="M29" s="87">
        <f>INT((F29-G29*$G$23)/$H$23)</f>
        <v>0</v>
      </c>
      <c r="N29" s="78"/>
    </row>
    <row r="30" ht="17" customHeight="1">
      <c r="A30" s="57">
        <f>VLOOKUP($B$11,'Color Tones'!$B$4:$AP$1000,34,FALSE)</f>
        <v>0</v>
      </c>
      <c r="B30" t="s" s="88">
        <v>34</v>
      </c>
      <c r="C30" t="s" s="89">
        <v>35</v>
      </c>
      <c r="D30" s="90"/>
      <c r="E30" s="91">
        <f>A30*$I$11</f>
        <v>0</v>
      </c>
      <c r="F30" s="83">
        <f>ROUND(E30,2)*4</f>
        <v>0</v>
      </c>
      <c r="G30" s="84">
        <f>L30</f>
        <v>0</v>
      </c>
      <c r="H30" s="85">
        <f>M30</f>
        <v>0</v>
      </c>
      <c r="I30" s="86">
        <f>IF(J30=0,0,J30)</f>
        <v>0</v>
      </c>
      <c r="J30" s="56">
        <f>ROUNDUP(F30-(G30*$G$23+H30*$H$23),0)</f>
        <v>0</v>
      </c>
      <c r="K30" s="68"/>
      <c r="L30" s="69">
        <f>INT(F30/$G$23)</f>
        <v>0</v>
      </c>
      <c r="M30" s="87">
        <f>INT((F30-G30*$G$23)/$H$23)</f>
        <v>0</v>
      </c>
      <c r="N30" s="78"/>
    </row>
    <row r="31" ht="17" customHeight="1">
      <c r="A31" s="57">
        <f>VLOOKUP($B$11,'Color Tones'!$B$4:$AP$1000,35,FALSE)</f>
        <v>0</v>
      </c>
      <c r="B31" t="s" s="88">
        <v>36</v>
      </c>
      <c r="C31" t="s" s="89">
        <v>37</v>
      </c>
      <c r="D31" s="90"/>
      <c r="E31" s="91">
        <f>A31*$I$11</f>
        <v>0</v>
      </c>
      <c r="F31" s="83">
        <f>ROUND(E31,2)*4</f>
        <v>0</v>
      </c>
      <c r="G31" s="84">
        <f>L31</f>
        <v>0</v>
      </c>
      <c r="H31" s="85">
        <f>M31</f>
        <v>0</v>
      </c>
      <c r="I31" s="86">
        <f>IF(J31=0,0,J31)</f>
        <v>0</v>
      </c>
      <c r="J31" s="56">
        <f>ROUNDUP(F31-(G31*$G$23+H31*$H$23),0)</f>
        <v>0</v>
      </c>
      <c r="K31" s="68"/>
      <c r="L31" s="69">
        <f>INT(F31/$G$23)</f>
        <v>0</v>
      </c>
      <c r="M31" s="87">
        <f>INT((F31-G31*$G$23)/$H$23)</f>
        <v>0</v>
      </c>
      <c r="N31" s="78"/>
    </row>
    <row r="32" ht="17" customHeight="1">
      <c r="A32" s="57">
        <f>VLOOKUP($B$11,'Color Tones'!$B$4:$AP$1000,36,FALSE)</f>
        <v>0</v>
      </c>
      <c r="B32" t="s" s="88">
        <v>38</v>
      </c>
      <c r="C32" t="s" s="89">
        <v>39</v>
      </c>
      <c r="D32" s="90"/>
      <c r="E32" s="91">
        <f>A32*$I$11</f>
        <v>0</v>
      </c>
      <c r="F32" s="83">
        <f>ROUND(E32,2)*4</f>
        <v>0</v>
      </c>
      <c r="G32" s="84">
        <f>L32</f>
        <v>0</v>
      </c>
      <c r="H32" s="85">
        <f>M32</f>
        <v>0</v>
      </c>
      <c r="I32" s="86">
        <f>IF(J32=0,0,J32)</f>
        <v>0</v>
      </c>
      <c r="J32" s="56">
        <f>ROUNDUP(F32-(G32*$G$23+H32*$H$23),0)</f>
        <v>0</v>
      </c>
      <c r="K32" s="68"/>
      <c r="L32" s="69">
        <f>INT(F32/$G$23)</f>
        <v>0</v>
      </c>
      <c r="M32" s="87">
        <f>INT((F32-G32*$G$23)/$H$23)</f>
        <v>0</v>
      </c>
      <c r="N32" s="78"/>
    </row>
    <row r="33" ht="15.75" customHeight="1">
      <c r="A33" s="57">
        <f>VLOOKUP($B$11,'Color Tones'!$B$4:$AP$1000,37,FALSE)</f>
        <v>0</v>
      </c>
      <c r="B33" t="s" s="92">
        <v>40</v>
      </c>
      <c r="C33" t="s" s="93">
        <v>41</v>
      </c>
      <c r="D33" s="94"/>
      <c r="E33" s="95">
        <f>A33*$I$11</f>
        <v>0</v>
      </c>
      <c r="F33" s="96">
        <f>ROUND(E33,2)*4</f>
        <v>0</v>
      </c>
      <c r="G33" s="63">
        <f>L33</f>
        <v>0</v>
      </c>
      <c r="H33" s="64">
        <f>M33</f>
        <v>0</v>
      </c>
      <c r="I33" s="97">
        <f>IF(J33=0,0,J33)</f>
        <v>0</v>
      </c>
      <c r="J33" s="56">
        <f>ROUNDUP(F33-(G33*$G$23+H33*$H$23),0)</f>
        <v>0</v>
      </c>
      <c r="K33" s="68"/>
      <c r="L33" s="69">
        <f>INT(F33/$G$23)</f>
        <v>0</v>
      </c>
      <c r="M33" s="87">
        <f>INT((F33-G33*$G$23)/$H$23)</f>
        <v>0</v>
      </c>
      <c r="N33" s="78"/>
    </row>
    <row r="34" ht="15" customHeight="1" hidden="1">
      <c r="A34" s="57">
        <f>VLOOKUP($B$11,'Color Tones'!$B$4:$AP$103,38,FALSE)</f>
      </c>
      <c r="B34" t="s" s="79">
        <v>42</v>
      </c>
      <c r="C34" s="98"/>
      <c r="D34" s="81"/>
      <c r="E34" s="82">
        <f>A34*$I$11</f>
      </c>
      <c r="F34" s="82">
        <f>ROUND(E34,2)*4</f>
      </c>
      <c r="G34" s="99">
        <f>L34</f>
      </c>
      <c r="H34" s="99">
        <f>M34</f>
      </c>
      <c r="I34" s="100">
        <f>IF(J34=0,0,J34)</f>
      </c>
      <c r="J34" s="56">
        <f>ROUNDUP(F34-(G34*$G$23+H34*$H$23),0)</f>
      </c>
      <c r="K34" s="68"/>
      <c r="L34" s="87">
        <f>INT(F34/$G$23)</f>
      </c>
      <c r="M34" s="87">
        <f>INT((F34-G34*$G$23)/$H$23)</f>
      </c>
      <c r="N34" s="78"/>
    </row>
    <row r="35" ht="15" customHeight="1" hidden="1">
      <c r="A35" s="57">
        <f>VLOOKUP($B$11,'Color Tones'!$B$4:$AP$103,39,FALSE)</f>
      </c>
      <c r="B35" t="s" s="88">
        <v>43</v>
      </c>
      <c r="C35" s="101"/>
      <c r="D35" s="90"/>
      <c r="E35" s="91">
        <f>A35*$I$11</f>
      </c>
      <c r="F35" s="91">
        <f>ROUND(E35,2)*4</f>
      </c>
      <c r="G35" s="102">
        <f>L35</f>
      </c>
      <c r="H35" s="102">
        <f>M35</f>
      </c>
      <c r="I35" s="103">
        <f>IF(J35=0,0,J35)</f>
      </c>
      <c r="J35" s="56">
        <f>ROUNDUP(F35-(G35*$G$23+H35*$H$23),0)</f>
      </c>
      <c r="K35" s="68"/>
      <c r="L35" s="87">
        <f>INT(F35/$G$23)</f>
      </c>
      <c r="M35" s="87">
        <f>INT((F35-G35*$G$23)/$H$23)</f>
      </c>
      <c r="N35" s="78"/>
    </row>
    <row r="36" ht="15.75" customHeight="1" hidden="1">
      <c r="A36" s="57">
        <f>VLOOKUP($B$11,'Color Tones'!$B$4:$AP$103,40,FALSE)</f>
      </c>
      <c r="B36" t="s" s="92">
        <v>44</v>
      </c>
      <c r="C36" s="104"/>
      <c r="D36" s="94"/>
      <c r="E36" s="95">
        <f>A36*$I$11</f>
      </c>
      <c r="F36" s="91">
        <f>ROUND(E36,2)*4</f>
      </c>
      <c r="G36" s="105">
        <f>L36</f>
      </c>
      <c r="H36" s="105">
        <f>M36</f>
      </c>
      <c r="I36" s="106">
        <f>IF(J36=0,0,J36)</f>
      </c>
      <c r="J36" s="56">
        <f>ROUNDUP(F36-(G36*$G$23+H36*$H$23),0)</f>
      </c>
      <c r="K36" s="68"/>
      <c r="L36" s="87">
        <f>INT(F36/$G$23)</f>
      </c>
      <c r="M36" s="87">
        <f>INT((F36-G36*$G$23)/$H$23)</f>
      </c>
      <c r="N36" s="78"/>
    </row>
    <row r="37" ht="17.5" customHeight="1">
      <c r="A37" s="12"/>
      <c r="B37" s="42"/>
      <c r="C37" s="42"/>
      <c r="D37" s="42"/>
      <c r="E37" s="107"/>
      <c r="F37" s="108"/>
      <c r="G37" s="107"/>
      <c r="H37" s="107"/>
      <c r="I37" s="109"/>
      <c r="J37" s="110"/>
      <c r="K37" s="16"/>
      <c r="L37" s="16"/>
      <c r="M37" s="16"/>
      <c r="N37" s="19"/>
    </row>
    <row r="38" ht="18" customHeight="1">
      <c r="A38" s="12"/>
      <c r="B38" s="111"/>
      <c r="C38" s="112"/>
      <c r="D38" s="113"/>
      <c r="E38" s="114"/>
      <c r="F38" s="114"/>
      <c r="G38" s="114"/>
      <c r="H38" s="114"/>
      <c r="I38" s="114"/>
      <c r="J38" s="114"/>
      <c r="K38" s="16"/>
      <c r="L38" s="16"/>
      <c r="M38" s="16"/>
      <c r="N38" s="19"/>
    </row>
    <row r="39" ht="18" customHeight="1">
      <c r="A39" s="12"/>
      <c r="B39" s="111"/>
      <c r="C39" s="112"/>
      <c r="D39" s="113"/>
      <c r="E39" s="114"/>
      <c r="F39" s="114"/>
      <c r="G39" s="114"/>
      <c r="H39" s="114"/>
      <c r="I39" s="114"/>
      <c r="J39" s="114"/>
      <c r="K39" s="16"/>
      <c r="L39" s="16"/>
      <c r="M39" s="16"/>
      <c r="N39" s="19"/>
    </row>
    <row r="40" ht="18" customHeight="1">
      <c r="A40" s="12"/>
      <c r="B40" t="s" s="115">
        <v>45</v>
      </c>
      <c r="C40" s="112"/>
      <c r="D40" s="113"/>
      <c r="E40" s="114"/>
      <c r="F40" s="114"/>
      <c r="G40" s="114"/>
      <c r="H40" s="114"/>
      <c r="I40" s="114"/>
      <c r="J40" s="114"/>
      <c r="K40" s="16"/>
      <c r="L40" s="16"/>
      <c r="M40" s="16"/>
      <c r="N40" s="19"/>
    </row>
    <row r="41" ht="17" customHeight="1">
      <c r="A41" s="12"/>
      <c r="B41" s="116"/>
      <c r="C41" s="116"/>
      <c r="D41" s="116"/>
      <c r="E41" s="116"/>
      <c r="F41" s="116"/>
      <c r="G41" s="116"/>
      <c r="H41" s="116"/>
      <c r="I41" s="116"/>
      <c r="J41" s="116"/>
      <c r="K41" s="16"/>
      <c r="L41" s="16"/>
      <c r="M41" s="16"/>
      <c r="N41" s="19"/>
    </row>
    <row r="42" ht="17" customHeight="1">
      <c r="A42" s="12"/>
      <c r="B42" s="114"/>
      <c r="C42" t="s" s="117">
        <v>46</v>
      </c>
      <c r="D42" s="114"/>
      <c r="E42" s="114"/>
      <c r="F42" s="114"/>
      <c r="G42" s="114"/>
      <c r="H42" s="114"/>
      <c r="I42" s="114"/>
      <c r="J42" s="114"/>
      <c r="K42" s="16"/>
      <c r="L42" s="16"/>
      <c r="M42" s="16"/>
      <c r="N42" s="19"/>
    </row>
    <row r="43" ht="17" customHeight="1">
      <c r="A43" s="118"/>
      <c r="B43" s="119"/>
      <c r="C43" t="s" s="120">
        <v>47</v>
      </c>
      <c r="D43" s="119"/>
      <c r="E43" s="119"/>
      <c r="F43" s="119"/>
      <c r="G43" s="119"/>
      <c r="H43" s="119"/>
      <c r="I43" s="119"/>
      <c r="J43" s="121"/>
      <c r="K43" s="122"/>
      <c r="L43" s="122"/>
      <c r="M43" s="122"/>
      <c r="N43" s="123"/>
    </row>
  </sheetData>
  <mergeCells count="17">
    <mergeCell ref="I2:K3"/>
    <mergeCell ref="C36:D36"/>
    <mergeCell ref="C21:D21"/>
    <mergeCell ref="G24:I24"/>
    <mergeCell ref="C26:D26"/>
    <mergeCell ref="C27:D27"/>
    <mergeCell ref="C28:D28"/>
    <mergeCell ref="C32:D32"/>
    <mergeCell ref="C33:D33"/>
    <mergeCell ref="C29:D29"/>
    <mergeCell ref="C30:D30"/>
    <mergeCell ref="C31:D31"/>
    <mergeCell ref="G19:J19"/>
    <mergeCell ref="C34:D34"/>
    <mergeCell ref="C35:D35"/>
    <mergeCell ref="B2:E2"/>
    <mergeCell ref="B3:E3"/>
  </mergeCells>
  <conditionalFormatting sqref="E21:F21 E26:I36">
    <cfRule type="cellIs" dxfId="0" priority="1" operator="equal" stopIfTrue="1">
      <formula>0</formula>
    </cfRule>
  </conditionalFormatting>
  <pageMargins left="0.75" right="0.75" top="1" bottom="1" header="0.5" footer="0.5"/>
  <pageSetup firstPageNumber="1" fitToHeight="1" fitToWidth="1" scale="100" useFirstPageNumber="0" orientation="landscape" pageOrder="downThenOver"/>
  <headerFooter>
    <oddFooter>&amp;L&amp;"Helvetica,Regular"&amp;12&amp;K000000	&amp;P</oddFooter>
  </headerFooter>
</worksheet>
</file>

<file path=xl/worksheets/sheet3.xml><?xml version="1.0" encoding="utf-8"?>
<worksheet xmlns:r="http://schemas.openxmlformats.org/officeDocument/2006/relationships" xmlns="http://schemas.openxmlformats.org/spreadsheetml/2006/main">
  <dimension ref="A1:P37"/>
  <sheetViews>
    <sheetView workbookViewId="0" showGridLines="0" defaultGridColor="1"/>
  </sheetViews>
  <sheetFormatPr defaultColWidth="8.125" defaultRowHeight="15" customHeight="1" outlineLevelRow="0" outlineLevelCol="0"/>
  <cols>
    <col min="1" max="1" width="2" style="124" customWidth="1"/>
    <col min="2" max="2" width="9.5" style="124" customWidth="1"/>
    <col min="3" max="3" width="9.5" style="124" customWidth="1"/>
    <col min="4" max="4" width="9.5" style="124" customWidth="1"/>
    <col min="5" max="5" width="9.5" style="124" customWidth="1"/>
    <col min="6" max="6" hidden="1" width="8.125" style="124" customWidth="1"/>
    <col min="7" max="7" width="9.5" style="124" customWidth="1"/>
    <col min="8" max="8" width="10.75" style="124" customWidth="1"/>
    <col min="9" max="9" width="9.5" style="124" customWidth="1"/>
    <col min="10" max="10" width="9.5" style="124" customWidth="1"/>
    <col min="11" max="11" width="9.5" style="124" customWidth="1"/>
    <col min="12" max="12" width="8.625" style="124" customWidth="1"/>
    <col min="13" max="13" width="8.625" style="124" customWidth="1"/>
    <col min="14" max="14" width="8.625" style="124" customWidth="1"/>
    <col min="15" max="15" width="8.625" style="124" customWidth="1"/>
    <col min="16" max="16" width="8.625" style="124" customWidth="1"/>
    <col min="17" max="256" width="8.125" style="124" customWidth="1"/>
  </cols>
  <sheetData>
    <row r="1" ht="18.75" customHeight="1">
      <c r="A1" s="7"/>
      <c r="B1" s="8"/>
      <c r="C1" s="9"/>
      <c r="D1" s="9"/>
      <c r="E1" s="9"/>
      <c r="F1" s="9"/>
      <c r="G1" s="10"/>
      <c r="H1" s="9"/>
      <c r="I1" s="9"/>
      <c r="J1" s="9"/>
      <c r="K1" s="9"/>
      <c r="L1" s="9"/>
      <c r="M1" s="9"/>
      <c r="N1" s="9"/>
      <c r="O1" s="9"/>
      <c r="P1" s="11"/>
    </row>
    <row r="2" ht="28.3" customHeight="1">
      <c r="A2" s="12"/>
      <c r="B2" t="s" s="13">
        <v>6</v>
      </c>
      <c r="C2" s="14"/>
      <c r="D2" s="15"/>
      <c r="E2" s="15"/>
      <c r="F2" s="14"/>
      <c r="G2" s="14"/>
      <c r="H2" s="14"/>
      <c r="I2" s="16"/>
      <c r="J2" s="16"/>
      <c r="K2" s="16"/>
      <c r="L2" s="16"/>
      <c r="M2" s="16"/>
      <c r="N2" s="16"/>
      <c r="O2" s="16"/>
      <c r="P2" s="19"/>
    </row>
    <row r="3" ht="27" customHeight="1">
      <c r="A3" s="12"/>
      <c r="B3" t="s" s="20">
        <v>8</v>
      </c>
      <c r="C3" s="15"/>
      <c r="D3" s="15"/>
      <c r="E3" s="15"/>
      <c r="F3" s="14"/>
      <c r="G3" s="16"/>
      <c r="H3" s="16"/>
      <c r="I3" s="16"/>
      <c r="J3" s="16"/>
      <c r="K3" s="16"/>
      <c r="L3" s="16"/>
      <c r="M3" s="16"/>
      <c r="N3" s="16"/>
      <c r="O3" s="16"/>
      <c r="P3" s="19"/>
    </row>
    <row r="4" ht="18.75" customHeight="1">
      <c r="A4" s="12"/>
      <c r="B4" s="21"/>
      <c r="C4" s="16"/>
      <c r="D4" s="16"/>
      <c r="E4" s="16"/>
      <c r="F4" s="16"/>
      <c r="G4" s="17"/>
      <c r="H4" s="16"/>
      <c r="I4" s="16"/>
      <c r="J4" s="16"/>
      <c r="K4" s="16"/>
      <c r="L4" s="16"/>
      <c r="M4" s="16"/>
      <c r="N4" s="16"/>
      <c r="O4" s="16"/>
      <c r="P4" s="19"/>
    </row>
    <row r="5" ht="18.75" customHeight="1">
      <c r="A5" s="12"/>
      <c r="B5" s="21"/>
      <c r="C5" s="16"/>
      <c r="D5" s="16"/>
      <c r="E5" s="16"/>
      <c r="F5" s="16"/>
      <c r="G5" s="17"/>
      <c r="H5" s="16"/>
      <c r="I5" s="16"/>
      <c r="J5" s="16"/>
      <c r="K5" s="16"/>
      <c r="L5" s="16"/>
      <c r="M5" s="16"/>
      <c r="N5" s="16"/>
      <c r="O5" s="16"/>
      <c r="P5" s="19"/>
    </row>
    <row r="6" ht="18.75" customHeight="1">
      <c r="A6" s="12"/>
      <c r="B6" t="s" s="22">
        <v>49</v>
      </c>
      <c r="C6" s="16"/>
      <c r="D6" s="16"/>
      <c r="E6" s="16"/>
      <c r="F6" s="16"/>
      <c r="G6" t="s" s="23">
        <v>10</v>
      </c>
      <c r="H6" s="16"/>
      <c r="I6" s="16"/>
      <c r="J6" s="16"/>
      <c r="K6" s="16"/>
      <c r="L6" s="16"/>
      <c r="M6" s="16"/>
      <c r="N6" s="16"/>
      <c r="O6" s="16"/>
      <c r="P6" s="19"/>
    </row>
    <row r="7" ht="17" customHeight="1">
      <c r="A7" s="12"/>
      <c r="B7" t="s" s="14">
        <v>11</v>
      </c>
      <c r="C7" s="16"/>
      <c r="D7" s="16"/>
      <c r="E7" s="16"/>
      <c r="F7" s="16"/>
      <c r="G7" t="s" s="23">
        <v>12</v>
      </c>
      <c r="H7" s="16"/>
      <c r="I7" s="16"/>
      <c r="J7" s="16"/>
      <c r="K7" s="16"/>
      <c r="L7" s="16"/>
      <c r="M7" s="16"/>
      <c r="N7" s="16"/>
      <c r="O7" s="16"/>
      <c r="P7" s="19"/>
    </row>
    <row r="8" ht="15.75" customHeight="1">
      <c r="A8" s="12"/>
      <c r="B8" s="25"/>
      <c r="C8" s="25"/>
      <c r="D8" s="25"/>
      <c r="E8" s="25"/>
      <c r="F8" s="25"/>
      <c r="G8" s="25"/>
      <c r="H8" s="25"/>
      <c r="I8" s="25"/>
      <c r="J8" s="16"/>
      <c r="K8" s="16"/>
      <c r="L8" s="16"/>
      <c r="M8" s="16"/>
      <c r="N8" s="16"/>
      <c r="O8" s="16"/>
      <c r="P8" s="19"/>
    </row>
    <row r="9" ht="30" customHeight="1">
      <c r="A9" s="26"/>
      <c r="B9" t="s" s="27">
        <v>13</v>
      </c>
      <c r="C9" t="s" s="28">
        <v>14</v>
      </c>
      <c r="D9" t="s" s="28">
        <v>15</v>
      </c>
      <c r="E9" t="s" s="29">
        <v>16</v>
      </c>
      <c r="F9" s="30"/>
      <c r="G9" t="s" s="31">
        <v>17</v>
      </c>
      <c r="H9" t="s" s="32">
        <v>18</v>
      </c>
      <c r="I9" t="s" s="33">
        <v>19</v>
      </c>
      <c r="J9" s="34"/>
      <c r="K9" s="16"/>
      <c r="L9" s="16"/>
      <c r="M9" s="16"/>
      <c r="N9" s="16"/>
      <c r="O9" s="16"/>
      <c r="P9" s="19"/>
    </row>
    <row r="10" ht="15.75" customHeight="1">
      <c r="A10" s="26"/>
      <c r="B10" t="s" s="125">
        <f>VLOOKUP(C10,'Color Tones'!E4:AQ163,39,FALSE)</f>
        <v>50</v>
      </c>
      <c r="C10" t="s" s="126">
        <v>51</v>
      </c>
      <c r="D10" s="127">
        <f>VLOOKUP($B$10,'Color Tones'!$B$4:$E$163,2,FALSE)</f>
        <v>2</v>
      </c>
      <c r="E10" s="36">
        <f>VLOOKUP($B$10,'Color Tones'!$B$4:$E$163,3,FALSE)</f>
        <v>43</v>
      </c>
      <c r="F10" s="128"/>
      <c r="G10" s="39">
        <v>1076.39</v>
      </c>
      <c r="H10" s="40">
        <v>0.01022</v>
      </c>
      <c r="I10" s="41">
        <f>H10*G10</f>
        <v>11.0007058</v>
      </c>
      <c r="J10" s="34"/>
      <c r="K10" s="16"/>
      <c r="L10" s="16"/>
      <c r="M10" s="16"/>
      <c r="N10" s="16"/>
      <c r="O10" s="16"/>
      <c r="P10" s="19"/>
    </row>
    <row r="11" ht="17.5" customHeight="1">
      <c r="A11" s="12"/>
      <c r="B11" s="42"/>
      <c r="C11" s="42"/>
      <c r="D11" s="42"/>
      <c r="E11" s="42"/>
      <c r="F11" s="42"/>
      <c r="G11" s="42"/>
      <c r="H11" s="42"/>
      <c r="I11" s="42"/>
      <c r="J11" s="16"/>
      <c r="K11" s="16"/>
      <c r="L11" s="16"/>
      <c r="M11" s="16"/>
      <c r="N11" s="16"/>
      <c r="O11" s="16"/>
      <c r="P11" s="19"/>
    </row>
    <row r="12" ht="17" customHeight="1">
      <c r="A12" s="12"/>
      <c r="B12" s="16"/>
      <c r="C12" s="16"/>
      <c r="D12" s="16"/>
      <c r="E12" s="16"/>
      <c r="F12" s="16"/>
      <c r="G12" s="16"/>
      <c r="H12" s="16"/>
      <c r="I12" s="16"/>
      <c r="J12" s="16"/>
      <c r="K12" s="16"/>
      <c r="L12" s="16"/>
      <c r="M12" s="16"/>
      <c r="N12" s="16"/>
      <c r="O12" s="16"/>
      <c r="P12" s="19"/>
    </row>
    <row r="13" ht="22" customHeight="1">
      <c r="A13" s="43"/>
      <c r="B13" s="44"/>
      <c r="C13" s="44"/>
      <c r="D13" s="44"/>
      <c r="E13" s="44"/>
      <c r="F13" s="14"/>
      <c r="G13" t="s" s="45">
        <v>22</v>
      </c>
      <c r="H13" s="44"/>
      <c r="I13" s="44"/>
      <c r="J13" s="44"/>
      <c r="K13" s="44"/>
      <c r="L13" s="44"/>
      <c r="M13" s="44"/>
      <c r="N13" s="44"/>
      <c r="O13" s="44"/>
      <c r="P13" s="46"/>
    </row>
    <row r="14" ht="15.75" customHeight="1">
      <c r="A14" s="12"/>
      <c r="B14" s="16"/>
      <c r="C14" s="16"/>
      <c r="D14" s="16"/>
      <c r="E14" s="16"/>
      <c r="F14" s="16"/>
      <c r="G14" s="25"/>
      <c r="H14" s="25"/>
      <c r="I14" s="25"/>
      <c r="J14" s="25"/>
      <c r="K14" s="16"/>
      <c r="L14" s="16"/>
      <c r="M14" s="16"/>
      <c r="N14" s="16"/>
      <c r="O14" s="16"/>
      <c r="P14" s="19"/>
    </row>
    <row r="15" ht="17.5" customHeight="1">
      <c r="A15" s="129"/>
      <c r="B15" s="114"/>
      <c r="C15" s="114"/>
      <c r="D15" s="114"/>
      <c r="E15" s="114"/>
      <c r="F15" s="130"/>
      <c r="G15" t="s" s="48">
        <v>23</v>
      </c>
      <c r="H15" s="131"/>
      <c r="I15" s="131"/>
      <c r="J15" s="132"/>
      <c r="K15" s="133"/>
      <c r="L15" s="114"/>
      <c r="M15" s="114"/>
      <c r="N15" s="114"/>
      <c r="O15" s="114"/>
      <c r="P15" s="134"/>
    </row>
    <row r="16" ht="30" customHeight="1">
      <c r="A16" s="129"/>
      <c r="B16" s="135"/>
      <c r="C16" s="135"/>
      <c r="D16" s="135"/>
      <c r="E16" s="51"/>
      <c r="F16" s="52"/>
      <c r="G16" s="53">
        <v>10</v>
      </c>
      <c r="H16" s="54">
        <v>7</v>
      </c>
      <c r="I16" s="54">
        <v>5</v>
      </c>
      <c r="J16" s="55">
        <v>1</v>
      </c>
      <c r="K16" t="s" s="56">
        <v>24</v>
      </c>
      <c r="L16" s="114"/>
      <c r="M16" s="114"/>
      <c r="N16" s="114"/>
      <c r="O16" s="114"/>
      <c r="P16" s="134"/>
    </row>
    <row r="17" ht="15.75" customHeight="1">
      <c r="A17" s="57">
        <f>VLOOKUP($B$10,'Color Tones'!$B$4:$AP$163,29,FALSE)</f>
        <v>0.8695652173913043</v>
      </c>
      <c r="B17" s="58">
        <v>321</v>
      </c>
      <c r="C17" t="s" s="59">
        <v>25</v>
      </c>
      <c r="D17" s="60"/>
      <c r="E17" s="61">
        <f>A17*$I$10</f>
        <v>9.565831130434782</v>
      </c>
      <c r="F17" s="62">
        <f>ROUNDUP(E17,0)</f>
        <v>10</v>
      </c>
      <c r="G17" s="63">
        <f>INT(F17/$G$16)</f>
        <v>1</v>
      </c>
      <c r="H17" s="64">
        <f>INT((F17-G17*$G$16)/$H$16)</f>
        <v>0</v>
      </c>
      <c r="I17" s="64">
        <f>INT((F17-(G17*$G$16)-(H17*$H$16))/$I$16)</f>
        <v>0</v>
      </c>
      <c r="J17" s="97">
        <f>IF(K17=0,0,K17)</f>
        <v>0</v>
      </c>
      <c r="K17" s="56">
        <f>ROUNDUP(F17-(G17*$G$16+H17*$H$16+I17*$I$16),0)</f>
        <v>0</v>
      </c>
      <c r="L17" s="114"/>
      <c r="M17" s="114"/>
      <c r="N17" s="114"/>
      <c r="O17" s="114"/>
      <c r="P17" s="134"/>
    </row>
    <row r="18" ht="17.5" customHeight="1">
      <c r="A18" s="66"/>
      <c r="B18" s="136"/>
      <c r="C18" s="136"/>
      <c r="D18" s="136"/>
      <c r="E18" s="67"/>
      <c r="F18" s="136"/>
      <c r="G18" s="136"/>
      <c r="H18" s="136"/>
      <c r="I18" s="136"/>
      <c r="J18" s="136"/>
      <c r="K18" s="114"/>
      <c r="L18" s="114"/>
      <c r="M18" s="114"/>
      <c r="N18" s="114"/>
      <c r="O18" s="114"/>
      <c r="P18" s="134"/>
    </row>
    <row r="19" ht="15.75" customHeight="1">
      <c r="A19" s="66"/>
      <c r="B19" s="114"/>
      <c r="C19" s="68"/>
      <c r="D19" s="68"/>
      <c r="E19" s="69"/>
      <c r="F19" s="68"/>
      <c r="G19" s="70">
        <v>10</v>
      </c>
      <c r="H19" s="70">
        <v>2</v>
      </c>
      <c r="I19" s="70">
        <v>1</v>
      </c>
      <c r="J19" s="68"/>
      <c r="K19" s="114"/>
      <c r="L19" s="114"/>
      <c r="M19" s="114"/>
      <c r="N19" s="114"/>
      <c r="O19" s="114"/>
      <c r="P19" s="134"/>
    </row>
    <row r="20" ht="17.5" customHeight="1">
      <c r="A20" s="66"/>
      <c r="B20" s="114"/>
      <c r="C20" s="68"/>
      <c r="D20" s="68"/>
      <c r="E20" s="69"/>
      <c r="F20" s="71"/>
      <c r="G20" t="s" s="48">
        <v>23</v>
      </c>
      <c r="H20" s="131"/>
      <c r="I20" s="132"/>
      <c r="J20" s="72"/>
      <c r="K20" s="114"/>
      <c r="L20" s="114"/>
      <c r="M20" s="114"/>
      <c r="N20" s="114"/>
      <c r="O20" s="114"/>
      <c r="P20" s="134"/>
    </row>
    <row r="21" ht="30" customHeight="1">
      <c r="A21" s="66"/>
      <c r="B21" s="135"/>
      <c r="C21" s="135"/>
      <c r="D21" s="135"/>
      <c r="E21" s="73"/>
      <c r="F21" s="137"/>
      <c r="G21" s="75">
        <v>2.5</v>
      </c>
      <c r="H21" s="76">
        <v>0.5</v>
      </c>
      <c r="I21" s="77">
        <v>0.25</v>
      </c>
      <c r="J21" t="s" s="56">
        <v>24</v>
      </c>
      <c r="K21" s="68"/>
      <c r="L21" s="68"/>
      <c r="M21" s="68"/>
      <c r="N21" s="68"/>
      <c r="O21" s="114"/>
      <c r="P21" s="134"/>
    </row>
    <row r="22" ht="17.5" customHeight="1">
      <c r="A22" s="57">
        <f>VLOOKUP($B$10,'Color Tones'!$B$4:$AP$1000,30,FALSE)</f>
        <v>0.08695652173913043</v>
      </c>
      <c r="B22" t="s" s="79">
        <v>26</v>
      </c>
      <c r="C22" t="s" s="80">
        <v>27</v>
      </c>
      <c r="D22" s="81"/>
      <c r="E22" s="82">
        <f>A22*$I$10</f>
        <v>0.9565831130434783</v>
      </c>
      <c r="F22" s="83">
        <f>ROUND(E22,2)*4</f>
        <v>3.84</v>
      </c>
      <c r="G22" s="84">
        <f>L22</f>
        <v>0</v>
      </c>
      <c r="H22" s="85">
        <f>M22</f>
        <v>1</v>
      </c>
      <c r="I22" s="86">
        <f>IF(J22=0,0,J22)</f>
        <v>2</v>
      </c>
      <c r="J22" s="56">
        <f>ROUNDUP(F22-(G22*$G$19+H22*$H$19),0)</f>
        <v>2</v>
      </c>
      <c r="K22" s="68"/>
      <c r="L22" s="69">
        <f>INT(F22/$G$19)</f>
        <v>0</v>
      </c>
      <c r="M22" s="87">
        <f>INT((F22-G22*$G$19)/$H$19)</f>
        <v>1</v>
      </c>
      <c r="N22" s="68"/>
      <c r="O22" s="114"/>
      <c r="P22" s="134"/>
    </row>
    <row r="23" ht="17" customHeight="1">
      <c r="A23" s="57">
        <f>VLOOKUP($B$10,'Color Tones'!$B$4:$AP$1000,31,FALSE)</f>
        <v>0</v>
      </c>
      <c r="B23" t="s" s="88">
        <v>28</v>
      </c>
      <c r="C23" t="s" s="89">
        <v>29</v>
      </c>
      <c r="D23" s="90"/>
      <c r="E23" s="91">
        <f>A23*$I$10</f>
        <v>0</v>
      </c>
      <c r="F23" s="83">
        <f>ROUND(E23,2)*4</f>
        <v>0</v>
      </c>
      <c r="G23" s="84">
        <f>L23</f>
        <v>0</v>
      </c>
      <c r="H23" s="85">
        <f>M23</f>
        <v>0</v>
      </c>
      <c r="I23" s="86">
        <f>IF(J23=0,0,J23)</f>
        <v>0</v>
      </c>
      <c r="J23" s="56">
        <f>ROUNDUP(F23-(G23*$G$19+H23*$H$19),0)</f>
        <v>0</v>
      </c>
      <c r="K23" s="68"/>
      <c r="L23" s="69">
        <f>INT(F23/$G$19)</f>
        <v>0</v>
      </c>
      <c r="M23" s="87">
        <f>INT((F23-G23*$G$19)/$H$19)</f>
        <v>0</v>
      </c>
      <c r="N23" s="68"/>
      <c r="O23" s="114"/>
      <c r="P23" s="134"/>
    </row>
    <row r="24" ht="17" customHeight="1">
      <c r="A24" s="57">
        <f>VLOOKUP($B$10,'Color Tones'!$B$4:$AP$1000,32,FALSE)</f>
        <v>0</v>
      </c>
      <c r="B24" t="s" s="88">
        <v>30</v>
      </c>
      <c r="C24" t="s" s="89">
        <v>31</v>
      </c>
      <c r="D24" s="90"/>
      <c r="E24" s="91">
        <f>A24*$I$10</f>
        <v>0</v>
      </c>
      <c r="F24" s="83">
        <f>ROUND(E24,2)*4</f>
        <v>0</v>
      </c>
      <c r="G24" s="84">
        <f>L24</f>
        <v>0</v>
      </c>
      <c r="H24" s="85">
        <f>M24</f>
        <v>0</v>
      </c>
      <c r="I24" s="86">
        <f>IF(J24=0,0,J24)</f>
        <v>0</v>
      </c>
      <c r="J24" s="56">
        <f>ROUNDUP(F24-(G24*$G$19+H24*$H$19),0)</f>
        <v>0</v>
      </c>
      <c r="K24" s="68"/>
      <c r="L24" s="69">
        <f>INT(F24/$G$19)</f>
        <v>0</v>
      </c>
      <c r="M24" s="87">
        <f>INT((F24-G24*$G$19)/$H$19)</f>
        <v>0</v>
      </c>
      <c r="N24" s="68"/>
      <c r="O24" s="114"/>
      <c r="P24" s="134"/>
    </row>
    <row r="25" ht="17" customHeight="1">
      <c r="A25" s="57">
        <f>VLOOKUP($B$10,'Color Tones'!$B$4:$AP$1000,33,FALSE)</f>
        <v>0</v>
      </c>
      <c r="B25" t="s" s="88">
        <v>32</v>
      </c>
      <c r="C25" t="s" s="89">
        <v>33</v>
      </c>
      <c r="D25" s="90"/>
      <c r="E25" s="91">
        <f>A25*$I$10</f>
        <v>0</v>
      </c>
      <c r="F25" s="83">
        <f>ROUND(E25,2)*4</f>
        <v>0</v>
      </c>
      <c r="G25" s="84">
        <f>L25</f>
        <v>0</v>
      </c>
      <c r="H25" s="85">
        <f>M25</f>
        <v>0</v>
      </c>
      <c r="I25" s="86">
        <f>IF(J25=0,0,J25)</f>
        <v>0</v>
      </c>
      <c r="J25" s="56">
        <f>ROUNDUP(F25-(G25*$G$19+H25*$H$19),0)</f>
        <v>0</v>
      </c>
      <c r="K25" s="68"/>
      <c r="L25" s="69">
        <f>INT(F25/$G$19)</f>
        <v>0</v>
      </c>
      <c r="M25" s="87">
        <f>INT((F25-G25*$G$19)/$H$19)</f>
        <v>0</v>
      </c>
      <c r="N25" s="68"/>
      <c r="O25" s="114"/>
      <c r="P25" s="134"/>
    </row>
    <row r="26" ht="17" customHeight="1">
      <c r="A26" s="57">
        <f>VLOOKUP($B$10,'Color Tones'!$B$4:$AP$1000,34,FALSE)</f>
        <v>0</v>
      </c>
      <c r="B26" t="s" s="88">
        <v>34</v>
      </c>
      <c r="C26" t="s" s="89">
        <v>35</v>
      </c>
      <c r="D26" s="90"/>
      <c r="E26" s="91">
        <f>A26*$I$10</f>
        <v>0</v>
      </c>
      <c r="F26" s="83">
        <f>ROUND(E26,2)*4</f>
        <v>0</v>
      </c>
      <c r="G26" s="84">
        <f>L26</f>
        <v>0</v>
      </c>
      <c r="H26" s="85">
        <f>M26</f>
        <v>0</v>
      </c>
      <c r="I26" s="86">
        <f>IF(J26=0,0,J26)</f>
        <v>0</v>
      </c>
      <c r="J26" s="56">
        <f>ROUNDUP(F26-(G26*$G$19+H26*$H$19),0)</f>
        <v>0</v>
      </c>
      <c r="K26" s="68"/>
      <c r="L26" s="69">
        <f>INT(F26/$G$19)</f>
        <v>0</v>
      </c>
      <c r="M26" s="87">
        <f>INT((F26-G26*$G$19)/$H$19)</f>
        <v>0</v>
      </c>
      <c r="N26" s="68"/>
      <c r="O26" s="114"/>
      <c r="P26" s="134"/>
    </row>
    <row r="27" ht="17" customHeight="1">
      <c r="A27" s="57">
        <f>VLOOKUP($B$10,'Color Tones'!$B$4:$AP$1000,35,FALSE)</f>
        <v>0</v>
      </c>
      <c r="B27" t="s" s="88">
        <v>36</v>
      </c>
      <c r="C27" t="s" s="89">
        <v>37</v>
      </c>
      <c r="D27" s="90"/>
      <c r="E27" s="91">
        <f>A27*$I$10</f>
        <v>0</v>
      </c>
      <c r="F27" s="83">
        <f>ROUND(E27,2)*4</f>
        <v>0</v>
      </c>
      <c r="G27" s="84">
        <f>L27</f>
        <v>0</v>
      </c>
      <c r="H27" s="85">
        <f>M27</f>
        <v>0</v>
      </c>
      <c r="I27" s="86">
        <f>IF(J27=0,0,J27)</f>
        <v>0</v>
      </c>
      <c r="J27" s="56">
        <f>ROUNDUP(F27-(G27*$G$19+H27*$H$19),0)</f>
        <v>0</v>
      </c>
      <c r="K27" s="68"/>
      <c r="L27" s="69">
        <f>INT(F27/$G$19)</f>
        <v>0</v>
      </c>
      <c r="M27" s="87">
        <f>INT((F27-G27*$G$19)/$H$19)</f>
        <v>0</v>
      </c>
      <c r="N27" s="68"/>
      <c r="O27" s="114"/>
      <c r="P27" s="134"/>
    </row>
    <row r="28" ht="17" customHeight="1">
      <c r="A28" s="57">
        <f>VLOOKUP($B$10,'Color Tones'!$B$4:$AP$1000,36,FALSE)</f>
        <v>0.04347826086956522</v>
      </c>
      <c r="B28" t="s" s="88">
        <v>38</v>
      </c>
      <c r="C28" t="s" s="89">
        <v>39</v>
      </c>
      <c r="D28" s="90"/>
      <c r="E28" s="91">
        <f>A28*$I$10</f>
        <v>0.4782915565217392</v>
      </c>
      <c r="F28" s="83">
        <f>ROUND(E28,2)*4</f>
        <v>1.92</v>
      </c>
      <c r="G28" s="84">
        <f>L28</f>
        <v>0</v>
      </c>
      <c r="H28" s="85">
        <f>M28</f>
        <v>0</v>
      </c>
      <c r="I28" s="86">
        <f>IF(J28=0,0,J28)</f>
        <v>2</v>
      </c>
      <c r="J28" s="56">
        <f>ROUNDUP(F28-(G28*$G$19+H28*$H$19),0)</f>
        <v>2</v>
      </c>
      <c r="K28" s="68"/>
      <c r="L28" s="69">
        <f>INT(F28/$G$19)</f>
        <v>0</v>
      </c>
      <c r="M28" s="87">
        <f>INT((F28-G28*$G$19)/$H$19)</f>
        <v>0</v>
      </c>
      <c r="N28" s="68"/>
      <c r="O28" s="114"/>
      <c r="P28" s="134"/>
    </row>
    <row r="29" ht="15.75" customHeight="1">
      <c r="A29" s="57">
        <f>VLOOKUP($B$10,'Color Tones'!$B$4:$AP$1000,37,FALSE)</f>
        <v>0</v>
      </c>
      <c r="B29" t="s" s="92">
        <v>40</v>
      </c>
      <c r="C29" t="s" s="93">
        <v>41</v>
      </c>
      <c r="D29" s="94"/>
      <c r="E29" s="95">
        <f>A29*$I$10</f>
        <v>0</v>
      </c>
      <c r="F29" s="96">
        <f>ROUND(E29,2)*4</f>
        <v>0</v>
      </c>
      <c r="G29" s="63">
        <f>L29</f>
        <v>0</v>
      </c>
      <c r="H29" s="64">
        <f>M29</f>
        <v>0</v>
      </c>
      <c r="I29" s="97">
        <f>IF(J29=0,0,J29)</f>
        <v>0</v>
      </c>
      <c r="J29" s="56">
        <f>ROUNDUP(F29-(G29*$G$19+H29*$H$19),0)</f>
        <v>0</v>
      </c>
      <c r="K29" s="68"/>
      <c r="L29" s="69">
        <f>INT(F29/$G$19)</f>
        <v>0</v>
      </c>
      <c r="M29" s="87">
        <f>INT((F29-G29*$G$19)/$H$19)</f>
        <v>0</v>
      </c>
      <c r="N29" s="68"/>
      <c r="O29" s="114"/>
      <c r="P29" s="134"/>
    </row>
    <row r="30" ht="15" customHeight="1" hidden="1">
      <c r="A30" s="57">
        <f>VLOOKUP($B$10,'Color Tones'!$B$4:$AP$103,38,FALSE)</f>
      </c>
      <c r="B30" t="s" s="79">
        <v>42</v>
      </c>
      <c r="C30" s="98"/>
      <c r="D30" s="81"/>
      <c r="E30" s="82">
        <f>A30*$I$10</f>
      </c>
      <c r="F30" s="82">
        <f>ROUND(E30,2)*4</f>
      </c>
      <c r="G30" s="99">
        <f>L30</f>
      </c>
      <c r="H30" s="99">
        <f>M30</f>
      </c>
      <c r="I30" s="100">
        <f>IF(J30=0,0,J30)</f>
      </c>
      <c r="J30" s="56">
        <f>ROUNDUP(F30-(G30*$G$19+H30*$H$19),0)</f>
      </c>
      <c r="K30" s="68"/>
      <c r="L30" s="69">
        <f>INT(F30/$G$19)</f>
      </c>
      <c r="M30" s="87">
        <f>INT((F30-G30*$G$19)/$H$19)</f>
      </c>
      <c r="N30" s="68"/>
      <c r="O30" s="114"/>
      <c r="P30" s="134"/>
    </row>
    <row r="31" ht="15" customHeight="1" hidden="1">
      <c r="A31" s="57">
        <f>VLOOKUP($B$10,'Color Tones'!$B$4:$AP$103,39,FALSE)</f>
      </c>
      <c r="B31" t="s" s="88">
        <v>43</v>
      </c>
      <c r="C31" s="101"/>
      <c r="D31" s="90"/>
      <c r="E31" s="91">
        <f>A31*$I$10</f>
      </c>
      <c r="F31" s="91">
        <f>ROUND(E31,2)*4</f>
      </c>
      <c r="G31" s="102">
        <f>L31</f>
      </c>
      <c r="H31" s="102">
        <f>M31</f>
      </c>
      <c r="I31" s="103">
        <f>IF(J31=0,0,J31)</f>
      </c>
      <c r="J31" s="56">
        <f>ROUNDUP(F31-(G31*$G$19+H31*$H$19),0)</f>
      </c>
      <c r="K31" s="68"/>
      <c r="L31" s="69">
        <f>INT(F31/$G$19)</f>
      </c>
      <c r="M31" s="87">
        <f>INT((F31-G31*$G$19)/$H$19)</f>
      </c>
      <c r="N31" s="68"/>
      <c r="O31" s="114"/>
      <c r="P31" s="134"/>
    </row>
    <row r="32" ht="15.75" customHeight="1" hidden="1">
      <c r="A32" s="57">
        <f>VLOOKUP($B$10,'Color Tones'!$B$4:$AP$103,40,FALSE)</f>
      </c>
      <c r="B32" t="s" s="92">
        <v>44</v>
      </c>
      <c r="C32" s="104"/>
      <c r="D32" s="94"/>
      <c r="E32" s="95">
        <f>A32*$I$10</f>
      </c>
      <c r="F32" s="91">
        <f>ROUND(E32,2)*4</f>
      </c>
      <c r="G32" s="105">
        <f>L32</f>
      </c>
      <c r="H32" s="105">
        <f>M32</f>
      </c>
      <c r="I32" s="106">
        <f>IF(J32=0,0,J32)</f>
      </c>
      <c r="J32" s="56">
        <f>ROUNDUP(F32-(G32*$G$19+H32*$H$19),0)</f>
      </c>
      <c r="K32" s="68"/>
      <c r="L32" s="69">
        <f>INT(F32/$G$19)</f>
      </c>
      <c r="M32" s="87">
        <f>INT((F32-G32*$G$19)/$H$19)</f>
      </c>
      <c r="N32" s="68"/>
      <c r="O32" s="114"/>
      <c r="P32" s="134"/>
    </row>
    <row r="33" ht="17.5" customHeight="1">
      <c r="A33" s="12"/>
      <c r="B33" s="42"/>
      <c r="C33" s="42"/>
      <c r="D33" s="42"/>
      <c r="E33" s="107"/>
      <c r="F33" s="108"/>
      <c r="G33" s="107"/>
      <c r="H33" s="107"/>
      <c r="I33" s="109"/>
      <c r="J33" s="110"/>
      <c r="K33" s="16"/>
      <c r="L33" s="16"/>
      <c r="M33" s="16"/>
      <c r="N33" s="16"/>
      <c r="O33" s="16"/>
      <c r="P33" s="19"/>
    </row>
    <row r="34" ht="18" customHeight="1">
      <c r="A34" s="12"/>
      <c r="B34" t="s" s="115">
        <v>45</v>
      </c>
      <c r="C34" s="112"/>
      <c r="D34" s="113"/>
      <c r="E34" s="16"/>
      <c r="F34" s="16"/>
      <c r="G34" s="16"/>
      <c r="H34" s="16"/>
      <c r="I34" s="16"/>
      <c r="J34" s="16"/>
      <c r="K34" s="16"/>
      <c r="L34" s="16"/>
      <c r="M34" s="16"/>
      <c r="N34" s="16"/>
      <c r="O34" s="16"/>
      <c r="P34" s="19"/>
    </row>
    <row r="35" ht="17" customHeight="1">
      <c r="A35" s="12"/>
      <c r="B35" s="116"/>
      <c r="C35" s="116"/>
      <c r="D35" s="116"/>
      <c r="E35" s="116"/>
      <c r="F35" s="116"/>
      <c r="G35" s="116"/>
      <c r="H35" s="116"/>
      <c r="I35" s="116"/>
      <c r="J35" s="116"/>
      <c r="K35" s="16"/>
      <c r="L35" s="16"/>
      <c r="M35" s="16"/>
      <c r="N35" s="16"/>
      <c r="O35" s="16"/>
      <c r="P35" s="19"/>
    </row>
    <row r="36" ht="17" customHeight="1">
      <c r="A36" s="12"/>
      <c r="B36" s="16"/>
      <c r="C36" t="s" s="117">
        <v>46</v>
      </c>
      <c r="D36" s="16"/>
      <c r="E36" s="16"/>
      <c r="F36" s="16"/>
      <c r="G36" s="16"/>
      <c r="H36" s="16"/>
      <c r="I36" s="16"/>
      <c r="J36" s="16"/>
      <c r="K36" s="16"/>
      <c r="L36" s="16"/>
      <c r="M36" s="16"/>
      <c r="N36" s="16"/>
      <c r="O36" s="16"/>
      <c r="P36" s="19"/>
    </row>
    <row r="37" ht="17" customHeight="1">
      <c r="A37" s="118"/>
      <c r="B37" s="122"/>
      <c r="C37" t="s" s="120">
        <v>47</v>
      </c>
      <c r="D37" s="122"/>
      <c r="E37" s="122"/>
      <c r="F37" s="122"/>
      <c r="G37" s="122"/>
      <c r="H37" s="122"/>
      <c r="I37" s="122"/>
      <c r="J37" s="121"/>
      <c r="K37" s="122"/>
      <c r="L37" s="122"/>
      <c r="M37" s="122"/>
      <c r="N37" s="122"/>
      <c r="O37" s="122"/>
      <c r="P37" s="123"/>
    </row>
  </sheetData>
  <mergeCells count="16">
    <mergeCell ref="C32:D32"/>
    <mergeCell ref="C22:D22"/>
    <mergeCell ref="C23:D23"/>
    <mergeCell ref="C24:D24"/>
    <mergeCell ref="C25:D25"/>
    <mergeCell ref="C26:D26"/>
    <mergeCell ref="C27:D27"/>
    <mergeCell ref="C28:D28"/>
    <mergeCell ref="C29:D29"/>
    <mergeCell ref="C30:D30"/>
    <mergeCell ref="C31:D31"/>
    <mergeCell ref="G20:I20"/>
    <mergeCell ref="C17:D17"/>
    <mergeCell ref="G15:J15"/>
    <mergeCell ref="B3:E3"/>
    <mergeCell ref="B2:E2"/>
  </mergeCells>
  <conditionalFormatting sqref="E17:F17 E22:I32">
    <cfRule type="cellIs" dxfId="1" priority="1" operator="equal" stopIfTrue="1">
      <formula>0</formula>
    </cfRule>
  </conditionalFormatting>
  <pageMargins left="0.75" right="0.75" top="1" bottom="1" header="0.5" footer="0.5"/>
  <pageSetup firstPageNumber="1" fitToHeight="1" fitToWidth="1" scale="100" useFirstPageNumber="0" orientation="landscape" pageOrder="downThenOver"/>
  <headerFooter>
    <oddFooter>&amp;L&amp;"Helvetica,Regular"&amp;12&amp;K000000	&amp;P</oddFooter>
  </headerFooter>
</worksheet>
</file>

<file path=xl/worksheets/sheet4.xml><?xml version="1.0" encoding="utf-8"?>
<worksheet xmlns:r="http://schemas.openxmlformats.org/officeDocument/2006/relationships" xmlns="http://schemas.openxmlformats.org/spreadsheetml/2006/main">
  <dimension ref="A1:AQ1000"/>
  <sheetViews>
    <sheetView workbookViewId="0" defaultGridColor="0" colorId="12"/>
  </sheetViews>
  <sheetFormatPr defaultColWidth="8.125" defaultRowHeight="15" customHeight="1" outlineLevelRow="0" outlineLevelCol="0"/>
  <cols>
    <col min="1" max="1" width="2" style="6" customWidth="1"/>
    <col min="2" max="2" width="14.5" style="6" customWidth="1"/>
    <col min="3" max="3" width="4.25" style="6" customWidth="1"/>
    <col min="4" max="4" width="4.125" style="6" customWidth="1"/>
    <col min="5" max="5" width="8.625" style="139" customWidth="1"/>
    <col min="6" max="6" width="8.625" style="139" customWidth="1"/>
    <col min="7" max="7" width="6.25" style="139" customWidth="1"/>
    <col min="8" max="8" width="8.625" style="139" customWidth="1"/>
    <col min="9" max="9" width="6.25" style="139" customWidth="1"/>
    <col min="10" max="10" width="8.625" style="139" customWidth="1"/>
    <col min="11" max="11" width="6.25" style="139" customWidth="1"/>
    <col min="12" max="12" width="8.625" style="139" customWidth="1"/>
    <col min="13" max="13" width="6.25" style="139" customWidth="1"/>
    <col min="14" max="14" width="8.625" style="139" customWidth="1"/>
    <col min="15" max="15" width="6.25" style="139" customWidth="1"/>
    <col min="16" max="16" width="6.875" style="139" customWidth="1"/>
    <col min="17" max="17" width="6.25" style="139" customWidth="1"/>
    <col min="18" max="18" width="8.625" style="139" customWidth="1"/>
    <col min="19" max="19" width="6.25" style="139" customWidth="1"/>
    <col min="20" max="20" width="8.625" style="139" customWidth="1"/>
    <col min="21" max="21" width="6.25" style="139" customWidth="1"/>
    <col min="22" max="22" width="8.625" style="139" customWidth="1"/>
    <col min="23" max="23" width="6.25" style="139" customWidth="1"/>
    <col min="24" max="24" width="8.625" style="139" customWidth="1"/>
    <col min="25" max="25" width="6.25" style="139" customWidth="1"/>
    <col min="26" max="26" width="8.625" style="139" customWidth="1"/>
    <col min="27" max="27" width="6.25" style="139" customWidth="1"/>
    <col min="28" max="28" width="8.625" style="139" customWidth="1"/>
    <col min="29" max="29" width="8.625" style="6" customWidth="1"/>
    <col min="30" max="30" width="8.625" style="6" customWidth="1"/>
    <col min="31" max="31" width="8.625" style="6" customWidth="1"/>
    <col min="32" max="32" width="8.625" style="6" customWidth="1"/>
    <col min="33" max="33" width="8.625" style="6" customWidth="1"/>
    <col min="34" max="34" width="8.625" style="6" customWidth="1"/>
    <col min="35" max="35" width="8.625" style="6" customWidth="1"/>
    <col min="36" max="36" width="8.625" style="6" customWidth="1"/>
    <col min="37" max="37" width="8.625" style="6" customWidth="1"/>
    <col min="38" max="38" width="8.625" style="6" customWidth="1"/>
    <col min="39" max="39" width="8.625" style="6" customWidth="1"/>
    <col min="40" max="40" width="8.625" style="6" customWidth="1"/>
    <col min="41" max="41" width="8.625" style="6" customWidth="1"/>
    <col min="42" max="42" width="8.625" style="6" customWidth="1"/>
    <col min="43" max="43" width="8.625" style="6" customWidth="1"/>
    <col min="44" max="256" width="8.125" style="138" customWidth="1"/>
  </cols>
  <sheetData>
    <row r="1" s="140" customFormat="1" ht="17" customHeight="1">
      <c r="B1" s="141">
        <v>1</v>
      </c>
      <c r="C1" s="141">
        <v>2</v>
      </c>
      <c r="D1" s="141">
        <v>3</v>
      </c>
      <c r="E1" s="141">
        <v>4</v>
      </c>
      <c r="F1" s="141">
        <v>5</v>
      </c>
      <c r="G1" s="141">
        <v>6</v>
      </c>
      <c r="H1" s="141">
        <v>7</v>
      </c>
      <c r="I1" s="141">
        <v>8</v>
      </c>
      <c r="J1" s="141">
        <v>9</v>
      </c>
      <c r="K1" s="141">
        <v>10</v>
      </c>
      <c r="L1" s="141">
        <v>11</v>
      </c>
      <c r="M1" s="141">
        <v>12</v>
      </c>
      <c r="N1" s="141">
        <v>13</v>
      </c>
      <c r="O1" s="141">
        <v>14</v>
      </c>
      <c r="P1" s="141">
        <v>15</v>
      </c>
      <c r="Q1" s="141">
        <v>16</v>
      </c>
      <c r="R1" s="141">
        <v>17</v>
      </c>
      <c r="S1" s="141">
        <v>18</v>
      </c>
      <c r="T1" s="141">
        <v>19</v>
      </c>
      <c r="U1" s="141">
        <v>20</v>
      </c>
      <c r="V1" s="141">
        <v>21</v>
      </c>
      <c r="W1" s="141">
        <v>22</v>
      </c>
      <c r="X1" s="141">
        <v>23</v>
      </c>
      <c r="Y1" s="141">
        <v>24</v>
      </c>
      <c r="Z1" s="141">
        <v>25</v>
      </c>
      <c r="AA1" s="141">
        <v>26</v>
      </c>
      <c r="AB1" s="141">
        <v>27</v>
      </c>
      <c r="AC1" s="141">
        <v>28</v>
      </c>
      <c r="AD1" s="141">
        <v>29</v>
      </c>
      <c r="AE1" s="141">
        <v>30</v>
      </c>
      <c r="AF1" s="141">
        <v>31</v>
      </c>
      <c r="AG1" s="141">
        <v>32</v>
      </c>
      <c r="AH1" s="141">
        <v>33</v>
      </c>
      <c r="AI1" s="141">
        <v>34</v>
      </c>
      <c r="AJ1" s="141">
        <v>35</v>
      </c>
      <c r="AK1" s="141">
        <v>36</v>
      </c>
      <c r="AL1" s="141">
        <v>37</v>
      </c>
      <c r="AM1" s="141">
        <v>38</v>
      </c>
      <c r="AN1" s="141">
        <v>39</v>
      </c>
      <c r="AO1" s="141">
        <v>40</v>
      </c>
      <c r="AP1" s="141">
        <v>41</v>
      </c>
    </row>
    <row r="2" s="140" customFormat="1" ht="17" customHeight="1">
      <c r="B2" t="s" s="142">
        <v>53</v>
      </c>
      <c r="C2" t="s" s="142">
        <v>54</v>
      </c>
      <c r="D2" t="s" s="142">
        <v>55</v>
      </c>
      <c r="E2" t="s" s="143">
        <v>56</v>
      </c>
      <c r="F2" s="143">
        <v>321</v>
      </c>
      <c r="G2" t="s" s="143">
        <v>26</v>
      </c>
      <c r="H2" s="144"/>
      <c r="I2" t="s" s="143">
        <v>28</v>
      </c>
      <c r="J2" s="144"/>
      <c r="K2" t="s" s="143">
        <v>30</v>
      </c>
      <c r="L2" s="144"/>
      <c r="M2" t="s" s="143">
        <v>32</v>
      </c>
      <c r="N2" s="144"/>
      <c r="O2" t="s" s="143">
        <v>34</v>
      </c>
      <c r="P2" s="144"/>
      <c r="Q2" t="s" s="143">
        <v>36</v>
      </c>
      <c r="R2" s="144"/>
      <c r="S2" t="s" s="143">
        <v>38</v>
      </c>
      <c r="T2" s="144"/>
      <c r="U2" t="s" s="143">
        <v>40</v>
      </c>
      <c r="V2" s="144"/>
      <c r="W2" t="s" s="143">
        <v>42</v>
      </c>
      <c r="X2" s="144"/>
      <c r="Y2" t="s" s="143">
        <v>43</v>
      </c>
      <c r="Z2" s="144"/>
      <c r="AA2" t="s" s="143">
        <v>44</v>
      </c>
      <c r="AB2" s="144"/>
      <c r="AC2" s="145"/>
      <c r="AD2" t="s" s="146">
        <v>57</v>
      </c>
      <c r="AE2" s="144"/>
      <c r="AF2" s="144"/>
      <c r="AG2" s="144"/>
      <c r="AH2" s="144"/>
      <c r="AI2" s="144"/>
      <c r="AJ2" s="144"/>
      <c r="AK2" s="144"/>
      <c r="AL2" s="144"/>
      <c r="AM2" s="144"/>
      <c r="AN2" s="144"/>
      <c r="AO2" s="144"/>
      <c r="AP2" s="147"/>
    </row>
    <row r="3" s="140" customFormat="1" ht="17" customHeight="1">
      <c r="G3" t="s" s="148">
        <v>53</v>
      </c>
      <c r="H3" t="s" s="148">
        <v>58</v>
      </c>
      <c r="I3" t="s" s="148">
        <v>53</v>
      </c>
      <c r="J3" t="s" s="148">
        <v>58</v>
      </c>
      <c r="K3" t="s" s="148">
        <v>53</v>
      </c>
      <c r="L3" t="s" s="148">
        <v>58</v>
      </c>
      <c r="M3" t="s" s="148">
        <v>53</v>
      </c>
      <c r="N3" t="s" s="148">
        <v>58</v>
      </c>
      <c r="O3" t="s" s="148">
        <v>53</v>
      </c>
      <c r="P3" t="s" s="148">
        <v>58</v>
      </c>
      <c r="Q3" t="s" s="148">
        <v>53</v>
      </c>
      <c r="R3" t="s" s="148">
        <v>58</v>
      </c>
      <c r="S3" t="s" s="148">
        <v>53</v>
      </c>
      <c r="T3" t="s" s="148">
        <v>58</v>
      </c>
      <c r="U3" t="s" s="148">
        <v>53</v>
      </c>
      <c r="V3" t="s" s="148">
        <v>58</v>
      </c>
      <c r="W3" t="s" s="148">
        <v>53</v>
      </c>
      <c r="X3" t="s" s="148">
        <v>58</v>
      </c>
      <c r="Y3" t="s" s="148">
        <v>53</v>
      </c>
      <c r="Z3" t="s" s="148">
        <v>58</v>
      </c>
      <c r="AA3" t="s" s="148">
        <v>53</v>
      </c>
      <c r="AB3" t="s" s="148">
        <v>58</v>
      </c>
      <c r="AC3" t="s" s="149">
        <v>59</v>
      </c>
      <c r="AD3" s="150">
        <v>321</v>
      </c>
      <c r="AE3" t="s" s="151">
        <v>60</v>
      </c>
      <c r="AF3" t="s" s="151">
        <v>61</v>
      </c>
      <c r="AG3" t="s" s="151">
        <v>62</v>
      </c>
      <c r="AH3" t="s" s="151">
        <v>63</v>
      </c>
      <c r="AI3" t="s" s="151">
        <v>64</v>
      </c>
      <c r="AJ3" t="s" s="151">
        <v>65</v>
      </c>
      <c r="AK3" t="s" s="151">
        <v>66</v>
      </c>
      <c r="AL3" t="s" s="151">
        <v>67</v>
      </c>
      <c r="AP3" t="s" s="149">
        <v>59</v>
      </c>
    </row>
    <row r="4" s="140" customFormat="1" ht="17" customHeight="1">
      <c r="B4" t="s" s="152">
        <v>68</v>
      </c>
      <c r="C4" s="153">
        <v>1</v>
      </c>
      <c r="D4" s="153">
        <v>1</v>
      </c>
      <c r="E4" t="s" s="153">
        <v>69</v>
      </c>
      <c r="F4" s="154">
        <v>10</v>
      </c>
      <c r="G4" t="s" s="155">
        <f t="shared" si="0" ref="G4:G163">$G$2</f>
        <v>26</v>
      </c>
      <c r="H4" s="156">
        <v>0.125</v>
      </c>
      <c r="I4" t="s" s="155">
        <f t="shared" si="1" ref="I4:I163">$I$2</f>
        <v>28</v>
      </c>
      <c r="J4" s="156"/>
      <c r="K4" t="s" s="155">
        <f t="shared" si="2" ref="K4:K163">$K$2</f>
        <v>30</v>
      </c>
      <c r="L4" s="156"/>
      <c r="M4" t="s" s="155">
        <f t="shared" si="3" ref="M4:M163">$M$2</f>
        <v>32</v>
      </c>
      <c r="N4" s="156"/>
      <c r="O4" t="s" s="155">
        <f t="shared" si="4" ref="O4:O163">$O$2</f>
        <v>34</v>
      </c>
      <c r="P4" s="156"/>
      <c r="Q4" t="s" s="155">
        <f t="shared" si="5" ref="Q4:Q163">$Q$2</f>
        <v>36</v>
      </c>
      <c r="R4" s="156"/>
      <c r="S4" t="s" s="155">
        <f t="shared" si="6" ref="S4:S163">$S$2</f>
        <v>38</v>
      </c>
      <c r="T4" s="156"/>
      <c r="U4" t="s" s="155">
        <f t="shared" si="7" ref="U4:U163">$U$2</f>
        <v>40</v>
      </c>
      <c r="V4" s="156"/>
      <c r="W4" t="s" s="155">
        <f t="shared" si="8" ref="W4:W103">$W$2</f>
        <v>42</v>
      </c>
      <c r="X4" s="156"/>
      <c r="Y4" t="s" s="155">
        <f t="shared" si="9" ref="Y4:Y103">$Y$2</f>
        <v>43</v>
      </c>
      <c r="Z4" s="156"/>
      <c r="AA4" t="s" s="155">
        <f t="shared" si="10" ref="AA4:AA103">$AA$2</f>
        <v>44</v>
      </c>
      <c r="AB4" s="156"/>
      <c r="AC4" s="157">
        <f>F4+H4+J4+L4+N4+P4+R4+T4+V4+X4+Z4+AB4</f>
        <v>10.125</v>
      </c>
      <c r="AD4" s="158">
        <f>IF(ISERROR(F4/$AC4),"",(F4/$AC4))</f>
        <v>0.9876543209876543</v>
      </c>
      <c r="AE4" s="159">
        <f>IF(ISERROR(H4/$AC4),"",(H4/$AC4))</f>
        <v>0.01234567901234568</v>
      </c>
      <c r="AF4" s="159">
        <f>IF(ISERROR(J4/$AC4),"",(J4/$AC4))</f>
        <v>0</v>
      </c>
      <c r="AG4" s="159">
        <f>IF(ISERROR(L4/$AC4),"",(L4/$AC4))</f>
        <v>0</v>
      </c>
      <c r="AH4" s="159">
        <f>IF(ISERROR(N4/$AC4),"",(N4/$AC4))</f>
        <v>0</v>
      </c>
      <c r="AI4" s="159">
        <f>IF(ISERROR(P4/$AC4),"",(P4/$AC4))</f>
        <v>0</v>
      </c>
      <c r="AJ4" s="159">
        <f>IF(ISERROR(R4/$AC4),"",(R4/$AC4))</f>
        <v>0</v>
      </c>
      <c r="AK4" s="159">
        <f>IF(ISERROR(T4/$AC4),"",(T4/$AC4))</f>
        <v>0</v>
      </c>
      <c r="AL4" s="159">
        <f>IF(ISERROR(V4/$AC4),"",(V4/$AC4))</f>
        <v>0</v>
      </c>
      <c r="AM4" s="159">
        <f>IF(ISERROR(X4/$AC4),"",(X4/$AC4))</f>
        <v>0</v>
      </c>
      <c r="AN4" s="159">
        <f>IF(ISERROR(Z4/$AC4),"",(Z4/$AC4))</f>
        <v>0</v>
      </c>
      <c r="AO4" s="159">
        <f>IF(ISERROR(AB4/$AC4),"",(AB4/$AC4))</f>
        <v>0</v>
      </c>
      <c r="AP4" s="160">
        <f>SUM(AD4:AO4)</f>
        <v>1</v>
      </c>
      <c r="AQ4" t="s" s="161">
        <f>B4</f>
        <v>68</v>
      </c>
    </row>
    <row r="5" s="140" customFormat="1" ht="17" customHeight="1">
      <c r="B5" t="s" s="152">
        <v>70</v>
      </c>
      <c r="C5" s="153">
        <v>1</v>
      </c>
      <c r="D5" s="153">
        <v>2</v>
      </c>
      <c r="E5" t="s" s="153">
        <v>71</v>
      </c>
      <c r="F5" s="154">
        <v>10</v>
      </c>
      <c r="G5" t="s" s="155">
        <f t="shared" si="0"/>
        <v>26</v>
      </c>
      <c r="H5" s="156">
        <v>0.25</v>
      </c>
      <c r="I5" t="s" s="155">
        <f t="shared" si="1"/>
        <v>28</v>
      </c>
      <c r="J5" s="156"/>
      <c r="K5" t="s" s="155">
        <f t="shared" si="2"/>
        <v>30</v>
      </c>
      <c r="L5" s="156"/>
      <c r="M5" t="s" s="155">
        <f t="shared" si="3"/>
        <v>32</v>
      </c>
      <c r="N5" s="156"/>
      <c r="O5" t="s" s="155">
        <f t="shared" si="4"/>
        <v>34</v>
      </c>
      <c r="P5" s="156"/>
      <c r="Q5" t="s" s="155">
        <f t="shared" si="5"/>
        <v>36</v>
      </c>
      <c r="R5" s="156"/>
      <c r="S5" t="s" s="155">
        <f t="shared" si="6"/>
        <v>38</v>
      </c>
      <c r="T5" s="156"/>
      <c r="U5" t="s" s="155">
        <f t="shared" si="7"/>
        <v>40</v>
      </c>
      <c r="V5" s="156"/>
      <c r="W5" t="s" s="155">
        <f t="shared" si="8"/>
        <v>42</v>
      </c>
      <c r="X5" s="156"/>
      <c r="Y5" t="s" s="155">
        <f t="shared" si="9"/>
        <v>43</v>
      </c>
      <c r="Z5" s="156"/>
      <c r="AA5" t="s" s="155">
        <f t="shared" si="10"/>
        <v>44</v>
      </c>
      <c r="AB5" s="156"/>
      <c r="AC5" s="157">
        <f>F5+H5+J5+L5+N5+P5+R5+T5+V5+X5+Z5+AB5</f>
        <v>10.25</v>
      </c>
      <c r="AD5" s="158">
        <f>IF(ISERROR(F5/$AC5),"",(F5/$AC5))</f>
        <v>0.975609756097561</v>
      </c>
      <c r="AE5" s="159">
        <f>IF(ISERROR(H5/$AC5),"",(H5/$AC5))</f>
        <v>0.02439024390243903</v>
      </c>
      <c r="AF5" s="159">
        <f>IF(ISERROR(J5/$AC5),"",(J5/$AC5))</f>
        <v>0</v>
      </c>
      <c r="AG5" s="159">
        <f>IF(ISERROR(L5/$AC5),"",(L5/$AC5))</f>
        <v>0</v>
      </c>
      <c r="AH5" s="159">
        <f>IF(ISERROR(N5/$AC5),"",(N5/$AC5))</f>
        <v>0</v>
      </c>
      <c r="AI5" s="159">
        <f>IF(ISERROR(P5/$AC5),"",(P5/$AC5))</f>
        <v>0</v>
      </c>
      <c r="AJ5" s="159">
        <f>IF(ISERROR(R5/$AC5),"",(R5/$AC5))</f>
        <v>0</v>
      </c>
      <c r="AK5" s="159">
        <f>IF(ISERROR(T5/$AC5),"",(T5/$AC5))</f>
        <v>0</v>
      </c>
      <c r="AL5" s="159">
        <f>IF(ISERROR(V5/$AC5),"",(V5/$AC5))</f>
        <v>0</v>
      </c>
      <c r="AM5" s="159">
        <f>IF(ISERROR(X5/$AC5),"",(X5/$AC5))</f>
        <v>0</v>
      </c>
      <c r="AN5" s="159">
        <f>IF(ISERROR(Z5/$AC5),"",(Z5/$AC5))</f>
        <v>0</v>
      </c>
      <c r="AO5" s="159">
        <f>IF(ISERROR(AB5/$AC5),"",(AB5/$AC5))</f>
        <v>0</v>
      </c>
      <c r="AP5" s="160">
        <f>SUM(AD5:AO5)</f>
        <v>1</v>
      </c>
      <c r="AQ5" t="s" s="161">
        <f>B5</f>
        <v>70</v>
      </c>
    </row>
    <row r="6" s="140" customFormat="1" ht="17" customHeight="1">
      <c r="B6" t="s" s="152">
        <v>72</v>
      </c>
      <c r="C6" s="153">
        <v>1</v>
      </c>
      <c r="D6" s="153">
        <v>3</v>
      </c>
      <c r="E6" t="s" s="153">
        <v>73</v>
      </c>
      <c r="F6" s="154">
        <v>10</v>
      </c>
      <c r="G6" t="s" s="155">
        <f t="shared" si="0"/>
        <v>26</v>
      </c>
      <c r="H6" s="156">
        <v>0.5</v>
      </c>
      <c r="I6" t="s" s="155">
        <f t="shared" si="1"/>
        <v>28</v>
      </c>
      <c r="J6" s="156"/>
      <c r="K6" t="s" s="155">
        <f t="shared" si="2"/>
        <v>30</v>
      </c>
      <c r="L6" s="156"/>
      <c r="M6" t="s" s="155">
        <f t="shared" si="3"/>
        <v>32</v>
      </c>
      <c r="N6" s="156"/>
      <c r="O6" t="s" s="155">
        <f t="shared" si="4"/>
        <v>34</v>
      </c>
      <c r="P6" s="156"/>
      <c r="Q6" t="s" s="155">
        <f t="shared" si="5"/>
        <v>36</v>
      </c>
      <c r="R6" s="156"/>
      <c r="S6" t="s" s="155">
        <f t="shared" si="6"/>
        <v>38</v>
      </c>
      <c r="T6" s="156"/>
      <c r="U6" t="s" s="155">
        <f t="shared" si="7"/>
        <v>40</v>
      </c>
      <c r="V6" s="156"/>
      <c r="W6" t="s" s="155">
        <f t="shared" si="8"/>
        <v>42</v>
      </c>
      <c r="X6" s="156"/>
      <c r="Y6" t="s" s="155">
        <f t="shared" si="9"/>
        <v>43</v>
      </c>
      <c r="Z6" s="156"/>
      <c r="AA6" t="s" s="155">
        <f t="shared" si="10"/>
        <v>44</v>
      </c>
      <c r="AB6" s="156"/>
      <c r="AC6" s="157">
        <f>F6+H6+J6+L6+N6+P6+R6+T6+V6+X6+Z6+AB6</f>
        <v>10.5</v>
      </c>
      <c r="AD6" s="158">
        <f>IF(ISERROR(F6/$AC6),"",(F6/$AC6))</f>
        <v>0.9523809523809523</v>
      </c>
      <c r="AE6" s="159">
        <f>IF(ISERROR(H6/$AC6),"",(H6/$AC6))</f>
        <v>0.04761904761904762</v>
      </c>
      <c r="AF6" s="159">
        <f>IF(ISERROR(J6/$AC6),"",(J6/$AC6))</f>
        <v>0</v>
      </c>
      <c r="AG6" s="159">
        <f>IF(ISERROR(L6/$AC6),"",(L6/$AC6))</f>
        <v>0</v>
      </c>
      <c r="AH6" s="159">
        <f>IF(ISERROR(N6/$AC6),"",(N6/$AC6))</f>
        <v>0</v>
      </c>
      <c r="AI6" s="159">
        <f>IF(ISERROR(P6/$AC6),"",(P6/$AC6))</f>
        <v>0</v>
      </c>
      <c r="AJ6" s="159">
        <f>IF(ISERROR(R6/$AC6),"",(R6/$AC6))</f>
        <v>0</v>
      </c>
      <c r="AK6" s="159">
        <f>IF(ISERROR(T6/$AC6),"",(T6/$AC6))</f>
        <v>0</v>
      </c>
      <c r="AL6" s="159">
        <f>IF(ISERROR(V6/$AC6),"",(V6/$AC6))</f>
        <v>0</v>
      </c>
      <c r="AM6" s="159">
        <f>IF(ISERROR(X6/$AC6),"",(X6/$AC6))</f>
        <v>0</v>
      </c>
      <c r="AN6" s="159">
        <f>IF(ISERROR(Z6/$AC6),"",(Z6/$AC6))</f>
        <v>0</v>
      </c>
      <c r="AO6" s="159">
        <f>IF(ISERROR(AB6/$AC6),"",(AB6/$AC6))</f>
        <v>0</v>
      </c>
      <c r="AP6" s="160">
        <f>SUM(AD6:AO6)</f>
        <v>1</v>
      </c>
      <c r="AQ6" t="s" s="161">
        <f>B6</f>
        <v>72</v>
      </c>
    </row>
    <row r="7" s="140" customFormat="1" ht="17" customHeight="1">
      <c r="B7" t="s" s="152">
        <v>74</v>
      </c>
      <c r="C7" s="153">
        <v>1</v>
      </c>
      <c r="D7" s="153">
        <v>4</v>
      </c>
      <c r="E7" t="s" s="153">
        <v>75</v>
      </c>
      <c r="F7" s="154">
        <v>10</v>
      </c>
      <c r="G7" t="s" s="155">
        <f t="shared" si="0"/>
        <v>26</v>
      </c>
      <c r="H7" s="156">
        <v>1</v>
      </c>
      <c r="I7" t="s" s="155">
        <f t="shared" si="1"/>
        <v>28</v>
      </c>
      <c r="J7" s="156"/>
      <c r="K7" t="s" s="155">
        <f t="shared" si="2"/>
        <v>30</v>
      </c>
      <c r="L7" s="156"/>
      <c r="M7" t="s" s="155">
        <f t="shared" si="3"/>
        <v>32</v>
      </c>
      <c r="N7" s="156"/>
      <c r="O7" t="s" s="155">
        <f t="shared" si="4"/>
        <v>34</v>
      </c>
      <c r="P7" s="156"/>
      <c r="Q7" t="s" s="155">
        <f t="shared" si="5"/>
        <v>36</v>
      </c>
      <c r="R7" s="156"/>
      <c r="S7" t="s" s="155">
        <f t="shared" si="6"/>
        <v>38</v>
      </c>
      <c r="T7" s="156"/>
      <c r="U7" t="s" s="155">
        <f t="shared" si="7"/>
        <v>40</v>
      </c>
      <c r="V7" s="156"/>
      <c r="W7" t="s" s="155">
        <f t="shared" si="8"/>
        <v>42</v>
      </c>
      <c r="X7" s="156"/>
      <c r="Y7" t="s" s="155">
        <f t="shared" si="9"/>
        <v>43</v>
      </c>
      <c r="Z7" s="156"/>
      <c r="AA7" t="s" s="155">
        <f t="shared" si="10"/>
        <v>44</v>
      </c>
      <c r="AB7" s="156"/>
      <c r="AC7" s="157">
        <f>F7+H7+J7+L7+N7+P7+R7+T7+V7+X7+Z7+AB7</f>
        <v>11</v>
      </c>
      <c r="AD7" s="158">
        <f>IF(ISERROR(F7/$AC7),"",(F7/$AC7))</f>
        <v>0.9090909090909091</v>
      </c>
      <c r="AE7" s="159">
        <f>IF(ISERROR(H7/$AC7),"",(H7/$AC7))</f>
        <v>0.09090909090909091</v>
      </c>
      <c r="AF7" s="159">
        <f>IF(ISERROR(J7/$AC7),"",(J7/$AC7))</f>
        <v>0</v>
      </c>
      <c r="AG7" s="159">
        <f>IF(ISERROR(L7/$AC7),"",(L7/$AC7))</f>
        <v>0</v>
      </c>
      <c r="AH7" s="159">
        <f>IF(ISERROR(N7/$AC7),"",(N7/$AC7))</f>
        <v>0</v>
      </c>
      <c r="AI7" s="159">
        <f>IF(ISERROR(P7/$AC7),"",(P7/$AC7))</f>
        <v>0</v>
      </c>
      <c r="AJ7" s="159">
        <f>IF(ISERROR(R7/$AC7),"",(R7/$AC7))</f>
        <v>0</v>
      </c>
      <c r="AK7" s="159">
        <f>IF(ISERROR(T7/$AC7),"",(T7/$AC7))</f>
        <v>0</v>
      </c>
      <c r="AL7" s="159">
        <f>IF(ISERROR(V7/$AC7),"",(V7/$AC7))</f>
        <v>0</v>
      </c>
      <c r="AM7" s="159">
        <f>IF(ISERROR(X7/$AC7),"",(X7/$AC7))</f>
        <v>0</v>
      </c>
      <c r="AN7" s="159">
        <f>IF(ISERROR(Z7/$AC7),"",(Z7/$AC7))</f>
        <v>0</v>
      </c>
      <c r="AO7" s="159">
        <f>IF(ISERROR(AB7/$AC7),"",(AB7/$AC7))</f>
        <v>0</v>
      </c>
      <c r="AP7" s="160">
        <f>SUM(AD7:AO7)</f>
        <v>1</v>
      </c>
      <c r="AQ7" t="s" s="161">
        <f>B7</f>
        <v>74</v>
      </c>
    </row>
    <row r="8" s="140" customFormat="1" ht="17" customHeight="1">
      <c r="B8" t="s" s="152">
        <v>76</v>
      </c>
      <c r="C8" s="153">
        <v>1</v>
      </c>
      <c r="D8" s="153">
        <v>5</v>
      </c>
      <c r="E8" t="s" s="153">
        <v>77</v>
      </c>
      <c r="F8" s="154">
        <v>10</v>
      </c>
      <c r="G8" t="s" s="155">
        <f t="shared" si="0"/>
        <v>26</v>
      </c>
      <c r="H8" s="156">
        <v>1.5</v>
      </c>
      <c r="I8" t="s" s="155">
        <f t="shared" si="1"/>
        <v>28</v>
      </c>
      <c r="J8" s="156"/>
      <c r="K8" t="s" s="155">
        <f t="shared" si="2"/>
        <v>30</v>
      </c>
      <c r="L8" s="156"/>
      <c r="M8" t="s" s="155">
        <f t="shared" si="3"/>
        <v>32</v>
      </c>
      <c r="N8" s="156"/>
      <c r="O8" t="s" s="155">
        <f t="shared" si="4"/>
        <v>34</v>
      </c>
      <c r="P8" s="156"/>
      <c r="Q8" t="s" s="155">
        <f t="shared" si="5"/>
        <v>36</v>
      </c>
      <c r="R8" s="156"/>
      <c r="S8" t="s" s="155">
        <f t="shared" si="6"/>
        <v>38</v>
      </c>
      <c r="T8" s="156"/>
      <c r="U8" t="s" s="155">
        <f t="shared" si="7"/>
        <v>40</v>
      </c>
      <c r="V8" s="156"/>
      <c r="W8" t="s" s="155">
        <f t="shared" si="8"/>
        <v>42</v>
      </c>
      <c r="X8" s="156"/>
      <c r="Y8" t="s" s="155">
        <f t="shared" si="9"/>
        <v>43</v>
      </c>
      <c r="Z8" s="156"/>
      <c r="AA8" t="s" s="155">
        <f t="shared" si="10"/>
        <v>44</v>
      </c>
      <c r="AB8" s="156"/>
      <c r="AC8" s="157">
        <f>F8+H8+J8+L8+N8+P8+R8+T8+V8+X8+Z8+AB8</f>
        <v>11.5</v>
      </c>
      <c r="AD8" s="158">
        <f>IF(ISERROR(F8/$AC8),"",(F8/$AC8))</f>
        <v>0.8695652173913043</v>
      </c>
      <c r="AE8" s="159">
        <f>IF(ISERROR(H8/$AC8),"",(H8/$AC8))</f>
        <v>0.1304347826086956</v>
      </c>
      <c r="AF8" s="159">
        <f>IF(ISERROR(J8/$AC8),"",(J8/$AC8))</f>
        <v>0</v>
      </c>
      <c r="AG8" s="159">
        <f>IF(ISERROR(L8/$AC8),"",(L8/$AC8))</f>
        <v>0</v>
      </c>
      <c r="AH8" s="159">
        <f>IF(ISERROR(N8/$AC8),"",(N8/$AC8))</f>
        <v>0</v>
      </c>
      <c r="AI8" s="159">
        <f>IF(ISERROR(P8/$AC8),"",(P8/$AC8))</f>
        <v>0</v>
      </c>
      <c r="AJ8" s="159">
        <f>IF(ISERROR(R8/$AC8),"",(R8/$AC8))</f>
        <v>0</v>
      </c>
      <c r="AK8" s="159">
        <f>IF(ISERROR(T8/$AC8),"",(T8/$AC8))</f>
        <v>0</v>
      </c>
      <c r="AL8" s="159">
        <f>IF(ISERROR(V8/$AC8),"",(V8/$AC8))</f>
        <v>0</v>
      </c>
      <c r="AM8" s="159">
        <f>IF(ISERROR(X8/$AC8),"",(X8/$AC8))</f>
        <v>0</v>
      </c>
      <c r="AN8" s="159">
        <f>IF(ISERROR(Z8/$AC8),"",(Z8/$AC8))</f>
        <v>0</v>
      </c>
      <c r="AO8" s="159">
        <f>IF(ISERROR(AB8/$AC8),"",(AB8/$AC8))</f>
        <v>0</v>
      </c>
      <c r="AP8" s="160">
        <f>SUM(AD8:AO8)</f>
        <v>1</v>
      </c>
      <c r="AQ8" t="s" s="161">
        <f>B8</f>
        <v>76</v>
      </c>
    </row>
    <row r="9" s="140" customFormat="1" ht="17" customHeight="1">
      <c r="B9" t="s" s="152">
        <v>78</v>
      </c>
      <c r="C9" s="153">
        <v>1</v>
      </c>
      <c r="D9" s="153">
        <v>6</v>
      </c>
      <c r="E9" t="s" s="153">
        <v>79</v>
      </c>
      <c r="F9" s="154">
        <v>10</v>
      </c>
      <c r="G9" t="s" s="155">
        <f t="shared" si="0"/>
        <v>26</v>
      </c>
      <c r="H9" s="156">
        <v>2.5</v>
      </c>
      <c r="I9" t="s" s="155">
        <f t="shared" si="1"/>
        <v>28</v>
      </c>
      <c r="J9" s="156"/>
      <c r="K9" t="s" s="155">
        <f t="shared" si="2"/>
        <v>30</v>
      </c>
      <c r="L9" s="156"/>
      <c r="M9" t="s" s="155">
        <f t="shared" si="3"/>
        <v>32</v>
      </c>
      <c r="N9" s="156"/>
      <c r="O9" t="s" s="155">
        <f t="shared" si="4"/>
        <v>34</v>
      </c>
      <c r="P9" s="156"/>
      <c r="Q9" t="s" s="155">
        <f t="shared" si="5"/>
        <v>36</v>
      </c>
      <c r="R9" s="156"/>
      <c r="S9" t="s" s="155">
        <f t="shared" si="6"/>
        <v>38</v>
      </c>
      <c r="T9" s="156"/>
      <c r="U9" t="s" s="155">
        <f t="shared" si="7"/>
        <v>40</v>
      </c>
      <c r="V9" s="156"/>
      <c r="W9" t="s" s="155">
        <f t="shared" si="8"/>
        <v>42</v>
      </c>
      <c r="X9" s="156"/>
      <c r="Y9" t="s" s="155">
        <f t="shared" si="9"/>
        <v>43</v>
      </c>
      <c r="Z9" s="156"/>
      <c r="AA9" t="s" s="155">
        <f t="shared" si="10"/>
        <v>44</v>
      </c>
      <c r="AB9" s="156"/>
      <c r="AC9" s="157">
        <f>F9+H9+J9+L9+N9+P9+R9+T9+V9+X9+Z9+AB9</f>
        <v>12.5</v>
      </c>
      <c r="AD9" s="158">
        <f>IF(ISERROR(F9/$AC9),"",(F9/$AC9))</f>
        <v>0.8</v>
      </c>
      <c r="AE9" s="159">
        <f>IF(ISERROR(H9/$AC9),"",(H9/$AC9))</f>
        <v>0.2</v>
      </c>
      <c r="AF9" s="159">
        <f>IF(ISERROR(J9/$AC9),"",(J9/$AC9))</f>
        <v>0</v>
      </c>
      <c r="AG9" s="159">
        <f>IF(ISERROR(L9/$AC9),"",(L9/$AC9))</f>
        <v>0</v>
      </c>
      <c r="AH9" s="159">
        <f>IF(ISERROR(N9/$AC9),"",(N9/$AC9))</f>
        <v>0</v>
      </c>
      <c r="AI9" s="159">
        <f>IF(ISERROR(P9/$AC9),"",(P9/$AC9))</f>
        <v>0</v>
      </c>
      <c r="AJ9" s="159">
        <f>IF(ISERROR(R9/$AC9),"",(R9/$AC9))</f>
        <v>0</v>
      </c>
      <c r="AK9" s="159">
        <f>IF(ISERROR(T9/$AC9),"",(T9/$AC9))</f>
        <v>0</v>
      </c>
      <c r="AL9" s="159">
        <f>IF(ISERROR(V9/$AC9),"",(V9/$AC9))</f>
        <v>0</v>
      </c>
      <c r="AM9" s="159">
        <f>IF(ISERROR(X9/$AC9),"",(X9/$AC9))</f>
        <v>0</v>
      </c>
      <c r="AN9" s="159">
        <f>IF(ISERROR(Z9/$AC9),"",(Z9/$AC9))</f>
        <v>0</v>
      </c>
      <c r="AO9" s="159">
        <f>IF(ISERROR(AB9/$AC9),"",(AB9/$AC9))</f>
        <v>0</v>
      </c>
      <c r="AP9" s="160">
        <f>SUM(AD9:AO9)</f>
        <v>1</v>
      </c>
      <c r="AQ9" t="s" s="161">
        <f>B9</f>
        <v>78</v>
      </c>
    </row>
    <row r="10" s="140" customFormat="1" ht="17" customHeight="1">
      <c r="B10" t="s" s="152">
        <v>80</v>
      </c>
      <c r="C10" s="153">
        <v>1</v>
      </c>
      <c r="D10" s="153">
        <v>7</v>
      </c>
      <c r="E10" t="s" s="153">
        <v>81</v>
      </c>
      <c r="F10" s="154">
        <v>10</v>
      </c>
      <c r="G10" t="s" s="155">
        <f t="shared" si="0"/>
        <v>26</v>
      </c>
      <c r="H10" s="156">
        <v>5</v>
      </c>
      <c r="I10" t="s" s="155">
        <f t="shared" si="1"/>
        <v>28</v>
      </c>
      <c r="J10" s="156"/>
      <c r="K10" t="s" s="155">
        <f t="shared" si="2"/>
        <v>30</v>
      </c>
      <c r="L10" s="156"/>
      <c r="M10" t="s" s="155">
        <f t="shared" si="3"/>
        <v>32</v>
      </c>
      <c r="N10" s="156"/>
      <c r="O10" t="s" s="155">
        <f t="shared" si="4"/>
        <v>34</v>
      </c>
      <c r="P10" s="156"/>
      <c r="Q10" t="s" s="155">
        <f t="shared" si="5"/>
        <v>36</v>
      </c>
      <c r="R10" s="156"/>
      <c r="S10" t="s" s="155">
        <f t="shared" si="6"/>
        <v>38</v>
      </c>
      <c r="T10" s="156"/>
      <c r="U10" t="s" s="155">
        <f t="shared" si="7"/>
        <v>40</v>
      </c>
      <c r="V10" s="156"/>
      <c r="W10" t="s" s="155">
        <f t="shared" si="8"/>
        <v>42</v>
      </c>
      <c r="X10" s="156"/>
      <c r="Y10" t="s" s="155">
        <f t="shared" si="9"/>
        <v>43</v>
      </c>
      <c r="Z10" s="156"/>
      <c r="AA10" t="s" s="155">
        <f t="shared" si="10"/>
        <v>44</v>
      </c>
      <c r="AB10" s="156"/>
      <c r="AC10" s="157">
        <f>F10+H10+J10+L10+N10+P10+R10+T10+V10+X10+Z10+AB10</f>
        <v>15</v>
      </c>
      <c r="AD10" s="158">
        <f>IF(ISERROR(F10/$AC10),"",(F10/$AC10))</f>
        <v>0.6666666666666666</v>
      </c>
      <c r="AE10" s="159">
        <f>IF(ISERROR(H10/$AC10),"",(H10/$AC10))</f>
        <v>0.3333333333333333</v>
      </c>
      <c r="AF10" s="159">
        <f>IF(ISERROR(J10/$AC10),"",(J10/$AC10))</f>
        <v>0</v>
      </c>
      <c r="AG10" s="159">
        <f>IF(ISERROR(L10/$AC10),"",(L10/$AC10))</f>
        <v>0</v>
      </c>
      <c r="AH10" s="159">
        <f>IF(ISERROR(N10/$AC10),"",(N10/$AC10))</f>
        <v>0</v>
      </c>
      <c r="AI10" s="159">
        <f>IF(ISERROR(P10/$AC10),"",(P10/$AC10))</f>
        <v>0</v>
      </c>
      <c r="AJ10" s="159">
        <f>IF(ISERROR(R10/$AC10),"",(R10/$AC10))</f>
        <v>0</v>
      </c>
      <c r="AK10" s="159">
        <f>IF(ISERROR(T10/$AC10),"",(T10/$AC10))</f>
        <v>0</v>
      </c>
      <c r="AL10" s="159">
        <f>IF(ISERROR(V10/$AC10),"",(V10/$AC10))</f>
        <v>0</v>
      </c>
      <c r="AM10" s="159">
        <f>IF(ISERROR(X10/$AC10),"",(X10/$AC10))</f>
        <v>0</v>
      </c>
      <c r="AN10" s="159">
        <f>IF(ISERROR(Z10/$AC10),"",(Z10/$AC10))</f>
        <v>0</v>
      </c>
      <c r="AO10" s="159">
        <f>IF(ISERROR(AB10/$AC10),"",(AB10/$AC10))</f>
        <v>0</v>
      </c>
      <c r="AP10" s="160">
        <f>SUM(AD10:AO10)</f>
        <v>1</v>
      </c>
      <c r="AQ10" t="s" s="161">
        <f>B10</f>
        <v>80</v>
      </c>
    </row>
    <row r="11" s="140" customFormat="1" ht="17" customHeight="1">
      <c r="B11" t="s" s="152">
        <v>82</v>
      </c>
      <c r="C11" s="153">
        <v>1</v>
      </c>
      <c r="D11" s="153">
        <v>8</v>
      </c>
      <c r="E11" t="s" s="153">
        <v>83</v>
      </c>
      <c r="F11" s="154"/>
      <c r="G11" t="s" s="155">
        <f t="shared" si="0"/>
        <v>26</v>
      </c>
      <c r="H11" s="156">
        <v>1</v>
      </c>
      <c r="I11" t="s" s="155">
        <f t="shared" si="1"/>
        <v>28</v>
      </c>
      <c r="J11" s="156"/>
      <c r="K11" t="s" s="155">
        <f t="shared" si="2"/>
        <v>30</v>
      </c>
      <c r="L11" s="156"/>
      <c r="M11" t="s" s="155">
        <f t="shared" si="3"/>
        <v>32</v>
      </c>
      <c r="N11" s="156"/>
      <c r="O11" t="s" s="155">
        <f t="shared" si="4"/>
        <v>34</v>
      </c>
      <c r="P11" s="156"/>
      <c r="Q11" t="s" s="155">
        <f t="shared" si="5"/>
        <v>36</v>
      </c>
      <c r="R11" s="156"/>
      <c r="S11" t="s" s="155">
        <f t="shared" si="6"/>
        <v>38</v>
      </c>
      <c r="T11" s="156"/>
      <c r="U11" t="s" s="155">
        <f t="shared" si="7"/>
        <v>40</v>
      </c>
      <c r="V11" s="156"/>
      <c r="W11" t="s" s="155">
        <f t="shared" si="8"/>
        <v>42</v>
      </c>
      <c r="X11" s="156"/>
      <c r="Y11" t="s" s="155">
        <f t="shared" si="9"/>
        <v>43</v>
      </c>
      <c r="Z11" s="156"/>
      <c r="AA11" t="s" s="155">
        <f t="shared" si="10"/>
        <v>44</v>
      </c>
      <c r="AB11" s="156"/>
      <c r="AC11" s="157">
        <f>F11+H11+J11+L11+N11+P11+R11+T11+V11+X11+Z11+AB11</f>
        <v>1</v>
      </c>
      <c r="AD11" s="158">
        <f>IF(ISERROR(F11/$AC11),"",(F11/$AC11))</f>
        <v>0</v>
      </c>
      <c r="AE11" s="159">
        <f>IF(ISERROR(H11/$AC11),"",(H11/$AC11))</f>
        <v>1</v>
      </c>
      <c r="AF11" s="159">
        <f>IF(ISERROR(J11/$AC11),"",(J11/$AC11))</f>
        <v>0</v>
      </c>
      <c r="AG11" s="159">
        <f>IF(ISERROR(L11/$AC11),"",(L11/$AC11))</f>
        <v>0</v>
      </c>
      <c r="AH11" s="159">
        <f>IF(ISERROR(N11/$AC11),"",(N11/$AC11))</f>
        <v>0</v>
      </c>
      <c r="AI11" s="159">
        <f>IF(ISERROR(P11/$AC11),"",(P11/$AC11))</f>
        <v>0</v>
      </c>
      <c r="AJ11" s="159">
        <f>IF(ISERROR(R11/$AC11),"",(R11/$AC11))</f>
        <v>0</v>
      </c>
      <c r="AK11" s="159">
        <f>IF(ISERROR(T11/$AC11),"",(T11/$AC11))</f>
        <v>0</v>
      </c>
      <c r="AL11" s="159">
        <f>IF(ISERROR(V11/$AC11),"",(V11/$AC11))</f>
        <v>0</v>
      </c>
      <c r="AM11" s="159">
        <f>IF(ISERROR(X11/$AC11),"",(X11/$AC11))</f>
        <v>0</v>
      </c>
      <c r="AN11" s="159">
        <f>IF(ISERROR(Z11/$AC11),"",(Z11/$AC11))</f>
        <v>0</v>
      </c>
      <c r="AO11" s="159">
        <f>IF(ISERROR(AB11/$AC11),"",(AB11/$AC11))</f>
        <v>0</v>
      </c>
      <c r="AP11" s="160">
        <f>SUM(AD11:AO11)</f>
        <v>1</v>
      </c>
      <c r="AQ11" t="s" s="161">
        <f>B11</f>
        <v>82</v>
      </c>
    </row>
    <row r="12" s="140" customFormat="1" ht="17" customHeight="1">
      <c r="B12" t="s" s="152">
        <v>84</v>
      </c>
      <c r="C12" s="153">
        <v>1</v>
      </c>
      <c r="D12" s="153">
        <v>9</v>
      </c>
      <c r="E12" t="s" s="153">
        <v>85</v>
      </c>
      <c r="F12" s="154">
        <v>10</v>
      </c>
      <c r="G12" t="s" s="155">
        <f t="shared" si="0"/>
        <v>26</v>
      </c>
      <c r="H12" s="156"/>
      <c r="I12" t="s" s="155">
        <f t="shared" si="1"/>
        <v>28</v>
      </c>
      <c r="J12" s="156">
        <v>0.125</v>
      </c>
      <c r="K12" t="s" s="155">
        <f t="shared" si="2"/>
        <v>30</v>
      </c>
      <c r="L12" s="156"/>
      <c r="M12" t="s" s="155">
        <f t="shared" si="3"/>
        <v>32</v>
      </c>
      <c r="N12" s="156"/>
      <c r="O12" t="s" s="155">
        <f t="shared" si="4"/>
        <v>34</v>
      </c>
      <c r="P12" s="156"/>
      <c r="Q12" t="s" s="155">
        <f t="shared" si="5"/>
        <v>36</v>
      </c>
      <c r="R12" s="156"/>
      <c r="S12" t="s" s="155">
        <f t="shared" si="6"/>
        <v>38</v>
      </c>
      <c r="T12" s="156"/>
      <c r="U12" t="s" s="155">
        <f t="shared" si="7"/>
        <v>40</v>
      </c>
      <c r="V12" s="156"/>
      <c r="W12" t="s" s="155">
        <f t="shared" si="8"/>
        <v>42</v>
      </c>
      <c r="X12" s="156"/>
      <c r="Y12" t="s" s="155">
        <f t="shared" si="9"/>
        <v>43</v>
      </c>
      <c r="Z12" s="156"/>
      <c r="AA12" t="s" s="155">
        <f t="shared" si="10"/>
        <v>44</v>
      </c>
      <c r="AB12" s="156"/>
      <c r="AC12" s="157">
        <f>F12+H12+J12+L12+N12+P12+R12+T12+V12+X12+Z12+AB12</f>
        <v>10.125</v>
      </c>
      <c r="AD12" s="158">
        <f>IF(ISERROR(F12/$AC12),"",(F12/$AC12))</f>
        <v>0.9876543209876543</v>
      </c>
      <c r="AE12" s="159">
        <f>IF(ISERROR(H12/$AC12),"",(H12/$AC12))</f>
        <v>0</v>
      </c>
      <c r="AF12" s="159">
        <f>IF(ISERROR(J12/$AC12),"",(J12/$AC12))</f>
        <v>0.01234567901234568</v>
      </c>
      <c r="AG12" s="159">
        <f>IF(ISERROR(L12/$AC12),"",(L12/$AC12))</f>
        <v>0</v>
      </c>
      <c r="AH12" s="159">
        <f>IF(ISERROR(N12/$AC12),"",(N12/$AC12))</f>
        <v>0</v>
      </c>
      <c r="AI12" s="159">
        <f>IF(ISERROR(P12/$AC12),"",(P12/$AC12))</f>
        <v>0</v>
      </c>
      <c r="AJ12" s="159">
        <f>IF(ISERROR(R12/$AC12),"",(R12/$AC12))</f>
        <v>0</v>
      </c>
      <c r="AK12" s="159">
        <f>IF(ISERROR(T12/$AC12),"",(T12/$AC12))</f>
        <v>0</v>
      </c>
      <c r="AL12" s="159">
        <f>IF(ISERROR(V12/$AC12),"",(V12/$AC12))</f>
        <v>0</v>
      </c>
      <c r="AM12" s="159">
        <f>IF(ISERROR(X12/$AC12),"",(X12/$AC12))</f>
        <v>0</v>
      </c>
      <c r="AN12" s="159">
        <f>IF(ISERROR(Z12/$AC12),"",(Z12/$AC12))</f>
        <v>0</v>
      </c>
      <c r="AO12" s="159">
        <f>IF(ISERROR(AB12/$AC12),"",(AB12/$AC12))</f>
        <v>0</v>
      </c>
      <c r="AP12" s="160">
        <f>SUM(AD12:AO12)</f>
        <v>1</v>
      </c>
      <c r="AQ12" t="s" s="161">
        <f>B12</f>
        <v>84</v>
      </c>
    </row>
    <row r="13" s="140" customFormat="1" ht="17" customHeight="1">
      <c r="B13" t="s" s="152">
        <v>86</v>
      </c>
      <c r="C13" s="153">
        <v>1</v>
      </c>
      <c r="D13" s="153">
        <v>10</v>
      </c>
      <c r="E13" t="s" s="153">
        <v>87</v>
      </c>
      <c r="F13" s="154">
        <v>10</v>
      </c>
      <c r="G13" t="s" s="155">
        <f t="shared" si="0"/>
        <v>26</v>
      </c>
      <c r="H13" s="156"/>
      <c r="I13" t="s" s="155">
        <f t="shared" si="1"/>
        <v>28</v>
      </c>
      <c r="J13" s="156">
        <v>0.25</v>
      </c>
      <c r="K13" t="s" s="155">
        <f t="shared" si="2"/>
        <v>30</v>
      </c>
      <c r="L13" s="156"/>
      <c r="M13" t="s" s="155">
        <f t="shared" si="3"/>
        <v>32</v>
      </c>
      <c r="N13" s="156"/>
      <c r="O13" t="s" s="155">
        <f t="shared" si="4"/>
        <v>34</v>
      </c>
      <c r="P13" s="156"/>
      <c r="Q13" t="s" s="155">
        <f t="shared" si="5"/>
        <v>36</v>
      </c>
      <c r="R13" s="156"/>
      <c r="S13" t="s" s="155">
        <f t="shared" si="6"/>
        <v>38</v>
      </c>
      <c r="T13" s="156"/>
      <c r="U13" t="s" s="155">
        <f t="shared" si="7"/>
        <v>40</v>
      </c>
      <c r="V13" s="156"/>
      <c r="W13" t="s" s="155">
        <f t="shared" si="8"/>
        <v>42</v>
      </c>
      <c r="X13" s="156"/>
      <c r="Y13" t="s" s="155">
        <f t="shared" si="9"/>
        <v>43</v>
      </c>
      <c r="Z13" s="156"/>
      <c r="AA13" t="s" s="155">
        <f t="shared" si="10"/>
        <v>44</v>
      </c>
      <c r="AB13" s="156"/>
      <c r="AC13" s="157">
        <f>F13+H13+J13+L13+N13+P13+R13+T13+V13+X13+Z13+AB13</f>
        <v>10.25</v>
      </c>
      <c r="AD13" s="158">
        <f>IF(ISERROR(F13/$AC13),"",(F13/$AC13))</f>
        <v>0.975609756097561</v>
      </c>
      <c r="AE13" s="159">
        <f>IF(ISERROR(H13/$AC13),"",(H13/$AC13))</f>
        <v>0</v>
      </c>
      <c r="AF13" s="159">
        <f>IF(ISERROR(J13/$AC13),"",(J13/$AC13))</f>
        <v>0.02439024390243903</v>
      </c>
      <c r="AG13" s="159">
        <f>IF(ISERROR(L13/$AC13),"",(L13/$AC13))</f>
        <v>0</v>
      </c>
      <c r="AH13" s="159">
        <f>IF(ISERROR(N13/$AC13),"",(N13/$AC13))</f>
        <v>0</v>
      </c>
      <c r="AI13" s="159">
        <f>IF(ISERROR(P13/$AC13),"",(P13/$AC13))</f>
        <v>0</v>
      </c>
      <c r="AJ13" s="159">
        <f>IF(ISERROR(R13/$AC13),"",(R13/$AC13))</f>
        <v>0</v>
      </c>
      <c r="AK13" s="159">
        <f>IF(ISERROR(T13/$AC13),"",(T13/$AC13))</f>
        <v>0</v>
      </c>
      <c r="AL13" s="159">
        <f>IF(ISERROR(V13/$AC13),"",(V13/$AC13))</f>
        <v>0</v>
      </c>
      <c r="AM13" s="159">
        <f>IF(ISERROR(X13/$AC13),"",(X13/$AC13))</f>
        <v>0</v>
      </c>
      <c r="AN13" s="159">
        <f>IF(ISERROR(Z13/$AC13),"",(Z13/$AC13))</f>
        <v>0</v>
      </c>
      <c r="AO13" s="159">
        <f>IF(ISERROR(AB13/$AC13),"",(AB13/$AC13))</f>
        <v>0</v>
      </c>
      <c r="AP13" s="160">
        <f>SUM(AD13:AO13)</f>
        <v>1</v>
      </c>
      <c r="AQ13" t="s" s="161">
        <f>B13</f>
        <v>86</v>
      </c>
    </row>
    <row r="14" s="140" customFormat="1" ht="17" customHeight="1">
      <c r="B14" t="s" s="152">
        <v>88</v>
      </c>
      <c r="C14" s="153">
        <v>1</v>
      </c>
      <c r="D14" s="153">
        <v>11</v>
      </c>
      <c r="E14" t="s" s="153">
        <v>89</v>
      </c>
      <c r="F14" s="154">
        <v>10</v>
      </c>
      <c r="G14" t="s" s="155">
        <f t="shared" si="0"/>
        <v>26</v>
      </c>
      <c r="H14" s="156"/>
      <c r="I14" t="s" s="155">
        <f t="shared" si="1"/>
        <v>28</v>
      </c>
      <c r="J14" s="156">
        <v>0.5</v>
      </c>
      <c r="K14" t="s" s="155">
        <f t="shared" si="2"/>
        <v>30</v>
      </c>
      <c r="L14" s="156"/>
      <c r="M14" t="s" s="155">
        <f t="shared" si="3"/>
        <v>32</v>
      </c>
      <c r="N14" s="156"/>
      <c r="O14" t="s" s="155">
        <f t="shared" si="4"/>
        <v>34</v>
      </c>
      <c r="P14" s="156"/>
      <c r="Q14" t="s" s="155">
        <f t="shared" si="5"/>
        <v>36</v>
      </c>
      <c r="R14" s="156"/>
      <c r="S14" t="s" s="155">
        <f t="shared" si="6"/>
        <v>38</v>
      </c>
      <c r="T14" s="156"/>
      <c r="U14" t="s" s="155">
        <f t="shared" si="7"/>
        <v>40</v>
      </c>
      <c r="V14" s="156"/>
      <c r="W14" t="s" s="155">
        <f t="shared" si="8"/>
        <v>42</v>
      </c>
      <c r="X14" s="156"/>
      <c r="Y14" t="s" s="155">
        <f t="shared" si="9"/>
        <v>43</v>
      </c>
      <c r="Z14" s="156"/>
      <c r="AA14" t="s" s="155">
        <f t="shared" si="10"/>
        <v>44</v>
      </c>
      <c r="AB14" s="156"/>
      <c r="AC14" s="157">
        <f>F14+H14+J14+L14+N14+P14+R14+T14+V14+X14+Z14+AB14</f>
        <v>10.5</v>
      </c>
      <c r="AD14" s="158">
        <f>IF(ISERROR(F14/$AC14),"",(F14/$AC14))</f>
        <v>0.9523809523809523</v>
      </c>
      <c r="AE14" s="159">
        <f>IF(ISERROR(H14/$AC14),"",(H14/$AC14))</f>
        <v>0</v>
      </c>
      <c r="AF14" s="159">
        <f>IF(ISERROR(J14/$AC14),"",(J14/$AC14))</f>
        <v>0.04761904761904762</v>
      </c>
      <c r="AG14" s="159">
        <f>IF(ISERROR(L14/$AC14),"",(L14/$AC14))</f>
        <v>0</v>
      </c>
      <c r="AH14" s="159">
        <f>IF(ISERROR(N14/$AC14),"",(N14/$AC14))</f>
        <v>0</v>
      </c>
      <c r="AI14" s="159">
        <f>IF(ISERROR(P14/$AC14),"",(P14/$AC14))</f>
        <v>0</v>
      </c>
      <c r="AJ14" s="159">
        <f>IF(ISERROR(R14/$AC14),"",(R14/$AC14))</f>
        <v>0</v>
      </c>
      <c r="AK14" s="159">
        <f>IF(ISERROR(T14/$AC14),"",(T14/$AC14))</f>
        <v>0</v>
      </c>
      <c r="AL14" s="159">
        <f>IF(ISERROR(V14/$AC14),"",(V14/$AC14))</f>
        <v>0</v>
      </c>
      <c r="AM14" s="159">
        <f>IF(ISERROR(X14/$AC14),"",(X14/$AC14))</f>
        <v>0</v>
      </c>
      <c r="AN14" s="159">
        <f>IF(ISERROR(Z14/$AC14),"",(Z14/$AC14))</f>
        <v>0</v>
      </c>
      <c r="AO14" s="159">
        <f>IF(ISERROR(AB14/$AC14),"",(AB14/$AC14))</f>
        <v>0</v>
      </c>
      <c r="AP14" s="160">
        <f>SUM(AD14:AO14)</f>
        <v>1</v>
      </c>
      <c r="AQ14" t="s" s="161">
        <f>B14</f>
        <v>88</v>
      </c>
    </row>
    <row r="15" s="140" customFormat="1" ht="17" customHeight="1">
      <c r="B15" t="s" s="152">
        <v>90</v>
      </c>
      <c r="C15" s="153">
        <v>1</v>
      </c>
      <c r="D15" s="153">
        <v>12</v>
      </c>
      <c r="E15" t="s" s="153">
        <v>91</v>
      </c>
      <c r="F15" s="154">
        <v>10</v>
      </c>
      <c r="G15" t="s" s="155">
        <f t="shared" si="0"/>
        <v>26</v>
      </c>
      <c r="H15" s="156"/>
      <c r="I15" t="s" s="155">
        <f t="shared" si="1"/>
        <v>28</v>
      </c>
      <c r="J15" s="156">
        <v>1</v>
      </c>
      <c r="K15" t="s" s="155">
        <f t="shared" si="2"/>
        <v>30</v>
      </c>
      <c r="L15" s="156"/>
      <c r="M15" t="s" s="155">
        <f t="shared" si="3"/>
        <v>32</v>
      </c>
      <c r="N15" s="156"/>
      <c r="O15" t="s" s="155">
        <f t="shared" si="4"/>
        <v>34</v>
      </c>
      <c r="P15" s="156"/>
      <c r="Q15" t="s" s="155">
        <f t="shared" si="5"/>
        <v>36</v>
      </c>
      <c r="R15" s="156"/>
      <c r="S15" t="s" s="155">
        <f t="shared" si="6"/>
        <v>38</v>
      </c>
      <c r="T15" s="156"/>
      <c r="U15" t="s" s="155">
        <f t="shared" si="7"/>
        <v>40</v>
      </c>
      <c r="V15" s="156"/>
      <c r="W15" t="s" s="155">
        <f t="shared" si="8"/>
        <v>42</v>
      </c>
      <c r="X15" s="156"/>
      <c r="Y15" t="s" s="155">
        <f t="shared" si="9"/>
        <v>43</v>
      </c>
      <c r="Z15" s="156"/>
      <c r="AA15" t="s" s="155">
        <f t="shared" si="10"/>
        <v>44</v>
      </c>
      <c r="AB15" s="156"/>
      <c r="AC15" s="157">
        <f>F15+H15+J15+L15+N15+P15+R15+T15+V15+X15+Z15+AB15</f>
        <v>11</v>
      </c>
      <c r="AD15" s="158">
        <f>IF(ISERROR(F15/$AC15),"",(F15/$AC15))</f>
        <v>0.9090909090909091</v>
      </c>
      <c r="AE15" s="159">
        <f>IF(ISERROR(H15/$AC15),"",(H15/$AC15))</f>
        <v>0</v>
      </c>
      <c r="AF15" s="159">
        <f>IF(ISERROR(J15/$AC15),"",(J15/$AC15))</f>
        <v>0.09090909090909091</v>
      </c>
      <c r="AG15" s="159">
        <f>IF(ISERROR(L15/$AC15),"",(L15/$AC15))</f>
        <v>0</v>
      </c>
      <c r="AH15" s="159">
        <f>IF(ISERROR(N15/$AC15),"",(N15/$AC15))</f>
        <v>0</v>
      </c>
      <c r="AI15" s="159">
        <f>IF(ISERROR(P15/$AC15),"",(P15/$AC15))</f>
        <v>0</v>
      </c>
      <c r="AJ15" s="159">
        <f>IF(ISERROR(R15/$AC15),"",(R15/$AC15))</f>
        <v>0</v>
      </c>
      <c r="AK15" s="159">
        <f>IF(ISERROR(T15/$AC15),"",(T15/$AC15))</f>
        <v>0</v>
      </c>
      <c r="AL15" s="159">
        <f>IF(ISERROR(V15/$AC15),"",(V15/$AC15))</f>
        <v>0</v>
      </c>
      <c r="AM15" s="159">
        <f>IF(ISERROR(X15/$AC15),"",(X15/$AC15))</f>
        <v>0</v>
      </c>
      <c r="AN15" s="159">
        <f>IF(ISERROR(Z15/$AC15),"",(Z15/$AC15))</f>
        <v>0</v>
      </c>
      <c r="AO15" s="159">
        <f>IF(ISERROR(AB15/$AC15),"",(AB15/$AC15))</f>
        <v>0</v>
      </c>
      <c r="AP15" s="160">
        <f>SUM(AD15:AO15)</f>
        <v>1</v>
      </c>
      <c r="AQ15" t="s" s="161">
        <f>B15</f>
        <v>90</v>
      </c>
    </row>
    <row r="16" s="140" customFormat="1" ht="17" customHeight="1">
      <c r="B16" t="s" s="152">
        <v>92</v>
      </c>
      <c r="C16" s="153">
        <v>1</v>
      </c>
      <c r="D16" s="153">
        <v>13</v>
      </c>
      <c r="E16" t="s" s="153">
        <v>93</v>
      </c>
      <c r="F16" s="154">
        <v>10</v>
      </c>
      <c r="G16" t="s" s="155">
        <f t="shared" si="0"/>
        <v>26</v>
      </c>
      <c r="H16" s="156"/>
      <c r="I16" t="s" s="155">
        <f t="shared" si="1"/>
        <v>28</v>
      </c>
      <c r="J16" s="156">
        <v>1.5</v>
      </c>
      <c r="K16" t="s" s="155">
        <f t="shared" si="2"/>
        <v>30</v>
      </c>
      <c r="L16" s="156"/>
      <c r="M16" t="s" s="155">
        <f t="shared" si="3"/>
        <v>32</v>
      </c>
      <c r="N16" s="156"/>
      <c r="O16" t="s" s="155">
        <f t="shared" si="4"/>
        <v>34</v>
      </c>
      <c r="P16" s="156"/>
      <c r="Q16" t="s" s="155">
        <f t="shared" si="5"/>
        <v>36</v>
      </c>
      <c r="R16" s="156"/>
      <c r="S16" t="s" s="155">
        <f t="shared" si="6"/>
        <v>38</v>
      </c>
      <c r="T16" s="156"/>
      <c r="U16" t="s" s="155">
        <f t="shared" si="7"/>
        <v>40</v>
      </c>
      <c r="V16" s="156"/>
      <c r="W16" t="s" s="155">
        <f t="shared" si="8"/>
        <v>42</v>
      </c>
      <c r="X16" s="156"/>
      <c r="Y16" t="s" s="155">
        <f t="shared" si="9"/>
        <v>43</v>
      </c>
      <c r="Z16" s="156"/>
      <c r="AA16" t="s" s="155">
        <f t="shared" si="10"/>
        <v>44</v>
      </c>
      <c r="AB16" s="156"/>
      <c r="AC16" s="157">
        <f>F16+H16+J16+L16+N16+P16+R16+T16+V16+X16+Z16+AB16</f>
        <v>11.5</v>
      </c>
      <c r="AD16" s="158">
        <f>IF(ISERROR(F16/$AC16),"",(F16/$AC16))</f>
        <v>0.8695652173913043</v>
      </c>
      <c r="AE16" s="159">
        <f>IF(ISERROR(H16/$AC16),"",(H16/$AC16))</f>
        <v>0</v>
      </c>
      <c r="AF16" s="159">
        <f>IF(ISERROR(J16/$AC16),"",(J16/$AC16))</f>
        <v>0.1304347826086956</v>
      </c>
      <c r="AG16" s="159">
        <f>IF(ISERROR(L16/$AC16),"",(L16/$AC16))</f>
        <v>0</v>
      </c>
      <c r="AH16" s="159">
        <f>IF(ISERROR(N16/$AC16),"",(N16/$AC16))</f>
        <v>0</v>
      </c>
      <c r="AI16" s="159">
        <f>IF(ISERROR(P16/$AC16),"",(P16/$AC16))</f>
        <v>0</v>
      </c>
      <c r="AJ16" s="159">
        <f>IF(ISERROR(R16/$AC16),"",(R16/$AC16))</f>
        <v>0</v>
      </c>
      <c r="AK16" s="159">
        <f>IF(ISERROR(T16/$AC16),"",(T16/$AC16))</f>
        <v>0</v>
      </c>
      <c r="AL16" s="159">
        <f>IF(ISERROR(V16/$AC16),"",(V16/$AC16))</f>
        <v>0</v>
      </c>
      <c r="AM16" s="159">
        <f>IF(ISERROR(X16/$AC16),"",(X16/$AC16))</f>
        <v>0</v>
      </c>
      <c r="AN16" s="159">
        <f>IF(ISERROR(Z16/$AC16),"",(Z16/$AC16))</f>
        <v>0</v>
      </c>
      <c r="AO16" s="159">
        <f>IF(ISERROR(AB16/$AC16),"",(AB16/$AC16))</f>
        <v>0</v>
      </c>
      <c r="AP16" s="160">
        <f>SUM(AD16:AO16)</f>
        <v>1</v>
      </c>
      <c r="AQ16" t="s" s="161">
        <f>B16</f>
        <v>92</v>
      </c>
    </row>
    <row r="17" s="140" customFormat="1" ht="17" customHeight="1">
      <c r="B17" t="s" s="152">
        <v>94</v>
      </c>
      <c r="C17" s="153">
        <v>1</v>
      </c>
      <c r="D17" s="153">
        <v>14</v>
      </c>
      <c r="E17" t="s" s="153">
        <v>95</v>
      </c>
      <c r="F17" s="154">
        <v>10</v>
      </c>
      <c r="G17" t="s" s="155">
        <f t="shared" si="0"/>
        <v>26</v>
      </c>
      <c r="H17" s="156"/>
      <c r="I17" t="s" s="155">
        <f t="shared" si="1"/>
        <v>28</v>
      </c>
      <c r="J17" s="156">
        <v>2.5</v>
      </c>
      <c r="K17" t="s" s="155">
        <f t="shared" si="2"/>
        <v>30</v>
      </c>
      <c r="L17" s="156"/>
      <c r="M17" t="s" s="155">
        <f t="shared" si="3"/>
        <v>32</v>
      </c>
      <c r="N17" s="156"/>
      <c r="O17" t="s" s="155">
        <f t="shared" si="4"/>
        <v>34</v>
      </c>
      <c r="P17" s="156"/>
      <c r="Q17" t="s" s="155">
        <f t="shared" si="5"/>
        <v>36</v>
      </c>
      <c r="R17" s="156"/>
      <c r="S17" t="s" s="155">
        <f t="shared" si="6"/>
        <v>38</v>
      </c>
      <c r="T17" s="156"/>
      <c r="U17" t="s" s="155">
        <f t="shared" si="7"/>
        <v>40</v>
      </c>
      <c r="V17" s="156"/>
      <c r="W17" t="s" s="155">
        <f t="shared" si="8"/>
        <v>42</v>
      </c>
      <c r="X17" s="156"/>
      <c r="Y17" t="s" s="155">
        <f t="shared" si="9"/>
        <v>43</v>
      </c>
      <c r="Z17" s="156"/>
      <c r="AA17" t="s" s="155">
        <f t="shared" si="10"/>
        <v>44</v>
      </c>
      <c r="AB17" s="156"/>
      <c r="AC17" s="157">
        <f>F17+H17+J17+L17+N17+P17+R17+T17+V17+X17+Z17+AB17</f>
        <v>12.5</v>
      </c>
      <c r="AD17" s="158">
        <f>IF(ISERROR(F17/$AC17),"",(F17/$AC17))</f>
        <v>0.8</v>
      </c>
      <c r="AE17" s="159">
        <f>IF(ISERROR(H17/$AC17),"",(H17/$AC17))</f>
        <v>0</v>
      </c>
      <c r="AF17" s="159">
        <f>IF(ISERROR(J17/$AC17),"",(J17/$AC17))</f>
        <v>0.2</v>
      </c>
      <c r="AG17" s="159">
        <f>IF(ISERROR(L17/$AC17),"",(L17/$AC17))</f>
        <v>0</v>
      </c>
      <c r="AH17" s="159">
        <f>IF(ISERROR(N17/$AC17),"",(N17/$AC17))</f>
        <v>0</v>
      </c>
      <c r="AI17" s="159">
        <f>IF(ISERROR(P17/$AC17),"",(P17/$AC17))</f>
        <v>0</v>
      </c>
      <c r="AJ17" s="159">
        <f>IF(ISERROR(R17/$AC17),"",(R17/$AC17))</f>
        <v>0</v>
      </c>
      <c r="AK17" s="159">
        <f>IF(ISERROR(T17/$AC17),"",(T17/$AC17))</f>
        <v>0</v>
      </c>
      <c r="AL17" s="159">
        <f>IF(ISERROR(V17/$AC17),"",(V17/$AC17))</f>
        <v>0</v>
      </c>
      <c r="AM17" s="159">
        <f>IF(ISERROR(X17/$AC17),"",(X17/$AC17))</f>
        <v>0</v>
      </c>
      <c r="AN17" s="159">
        <f>IF(ISERROR(Z17/$AC17),"",(Z17/$AC17))</f>
        <v>0</v>
      </c>
      <c r="AO17" s="159">
        <f>IF(ISERROR(AB17/$AC17),"",(AB17/$AC17))</f>
        <v>0</v>
      </c>
      <c r="AP17" s="160">
        <f>SUM(AD17:AO17)</f>
        <v>1</v>
      </c>
      <c r="AQ17" t="s" s="161">
        <f>B17</f>
        <v>94</v>
      </c>
    </row>
    <row r="18" s="140" customFormat="1" ht="17" customHeight="1">
      <c r="B18" t="s" s="152">
        <v>96</v>
      </c>
      <c r="C18" s="153">
        <v>1</v>
      </c>
      <c r="D18" s="153">
        <v>15</v>
      </c>
      <c r="E18" t="s" s="153">
        <v>97</v>
      </c>
      <c r="F18" s="154">
        <v>10</v>
      </c>
      <c r="G18" t="s" s="155">
        <f t="shared" si="0"/>
        <v>26</v>
      </c>
      <c r="H18" s="156"/>
      <c r="I18" t="s" s="155">
        <f t="shared" si="1"/>
        <v>28</v>
      </c>
      <c r="J18" s="156">
        <v>5</v>
      </c>
      <c r="K18" t="s" s="155">
        <f t="shared" si="2"/>
        <v>30</v>
      </c>
      <c r="L18" s="156"/>
      <c r="M18" t="s" s="155">
        <f t="shared" si="3"/>
        <v>32</v>
      </c>
      <c r="N18" s="156"/>
      <c r="O18" t="s" s="155">
        <f t="shared" si="4"/>
        <v>34</v>
      </c>
      <c r="P18" s="156"/>
      <c r="Q18" t="s" s="155">
        <f t="shared" si="5"/>
        <v>36</v>
      </c>
      <c r="R18" s="156"/>
      <c r="S18" t="s" s="155">
        <f t="shared" si="6"/>
        <v>38</v>
      </c>
      <c r="T18" s="156"/>
      <c r="U18" t="s" s="155">
        <f t="shared" si="7"/>
        <v>40</v>
      </c>
      <c r="V18" s="156"/>
      <c r="W18" t="s" s="155">
        <f t="shared" si="8"/>
        <v>42</v>
      </c>
      <c r="X18" s="156"/>
      <c r="Y18" t="s" s="155">
        <f t="shared" si="9"/>
        <v>43</v>
      </c>
      <c r="Z18" s="156"/>
      <c r="AA18" t="s" s="155">
        <f t="shared" si="10"/>
        <v>44</v>
      </c>
      <c r="AB18" s="156"/>
      <c r="AC18" s="157">
        <f>F18+H18+J18+L18+N18+P18+R18+T18+V18+X18+Z18+AB18</f>
        <v>15</v>
      </c>
      <c r="AD18" s="158">
        <f>IF(ISERROR(F18/$AC18),"",(F18/$AC18))</f>
        <v>0.6666666666666666</v>
      </c>
      <c r="AE18" s="159">
        <f>IF(ISERROR(H18/$AC18),"",(H18/$AC18))</f>
        <v>0</v>
      </c>
      <c r="AF18" s="159">
        <f>IF(ISERROR(J18/$AC18),"",(J18/$AC18))</f>
        <v>0.3333333333333333</v>
      </c>
      <c r="AG18" s="159">
        <f>IF(ISERROR(L18/$AC18),"",(L18/$AC18))</f>
        <v>0</v>
      </c>
      <c r="AH18" s="159">
        <f>IF(ISERROR(N18/$AC18),"",(N18/$AC18))</f>
        <v>0</v>
      </c>
      <c r="AI18" s="159">
        <f>IF(ISERROR(P18/$AC18),"",(P18/$AC18))</f>
        <v>0</v>
      </c>
      <c r="AJ18" s="159">
        <f>IF(ISERROR(R18/$AC18),"",(R18/$AC18))</f>
        <v>0</v>
      </c>
      <c r="AK18" s="159">
        <f>IF(ISERROR(T18/$AC18),"",(T18/$AC18))</f>
        <v>0</v>
      </c>
      <c r="AL18" s="159">
        <f>IF(ISERROR(V18/$AC18),"",(V18/$AC18))</f>
        <v>0</v>
      </c>
      <c r="AM18" s="159">
        <f>IF(ISERROR(X18/$AC18),"",(X18/$AC18))</f>
        <v>0</v>
      </c>
      <c r="AN18" s="159">
        <f>IF(ISERROR(Z18/$AC18),"",(Z18/$AC18))</f>
        <v>0</v>
      </c>
      <c r="AO18" s="159">
        <f>IF(ISERROR(AB18/$AC18),"",(AB18/$AC18))</f>
        <v>0</v>
      </c>
      <c r="AP18" s="160">
        <f>SUM(AD18:AO18)</f>
        <v>1</v>
      </c>
      <c r="AQ18" t="s" s="161">
        <f>B18</f>
        <v>96</v>
      </c>
    </row>
    <row r="19" s="140" customFormat="1" ht="17" customHeight="1">
      <c r="B19" t="s" s="152">
        <v>98</v>
      </c>
      <c r="C19" s="153">
        <v>1</v>
      </c>
      <c r="D19" s="153">
        <v>16</v>
      </c>
      <c r="E19" t="s" s="153">
        <v>99</v>
      </c>
      <c r="F19" s="154"/>
      <c r="G19" t="s" s="155">
        <f t="shared" si="0"/>
        <v>26</v>
      </c>
      <c r="H19" s="156"/>
      <c r="I19" t="s" s="155">
        <f t="shared" si="1"/>
        <v>28</v>
      </c>
      <c r="J19" s="156">
        <v>1</v>
      </c>
      <c r="K19" t="s" s="155">
        <f t="shared" si="2"/>
        <v>30</v>
      </c>
      <c r="L19" s="156"/>
      <c r="M19" t="s" s="155">
        <f t="shared" si="3"/>
        <v>32</v>
      </c>
      <c r="N19" s="156"/>
      <c r="O19" t="s" s="155">
        <f t="shared" si="4"/>
        <v>34</v>
      </c>
      <c r="P19" s="156"/>
      <c r="Q19" t="s" s="155">
        <f t="shared" si="5"/>
        <v>36</v>
      </c>
      <c r="R19" s="156"/>
      <c r="S19" t="s" s="155">
        <f t="shared" si="6"/>
        <v>38</v>
      </c>
      <c r="T19" s="156"/>
      <c r="U19" t="s" s="155">
        <f t="shared" si="7"/>
        <v>40</v>
      </c>
      <c r="V19" s="156"/>
      <c r="W19" t="s" s="155">
        <f t="shared" si="8"/>
        <v>42</v>
      </c>
      <c r="X19" s="156"/>
      <c r="Y19" t="s" s="155">
        <f t="shared" si="9"/>
        <v>43</v>
      </c>
      <c r="Z19" s="156"/>
      <c r="AA19" t="s" s="155">
        <f t="shared" si="10"/>
        <v>44</v>
      </c>
      <c r="AB19" s="156"/>
      <c r="AC19" s="157">
        <f>F19+H19+J19+L19+N19+P19+R19+T19+V19+X19+Z19+AB19</f>
        <v>1</v>
      </c>
      <c r="AD19" s="158">
        <f>IF(ISERROR(F19/$AC19),"",(F19/$AC19))</f>
        <v>0</v>
      </c>
      <c r="AE19" s="159">
        <f>IF(ISERROR(H19/$AC19),"",(H19/$AC19))</f>
        <v>0</v>
      </c>
      <c r="AF19" s="159">
        <f>IF(ISERROR(J19/$AC19),"",(J19/$AC19))</f>
        <v>1</v>
      </c>
      <c r="AG19" s="159">
        <f>IF(ISERROR(L19/$AC19),"",(L19/$AC19))</f>
        <v>0</v>
      </c>
      <c r="AH19" s="159">
        <f>IF(ISERROR(N19/$AC19),"",(N19/$AC19))</f>
        <v>0</v>
      </c>
      <c r="AI19" s="159">
        <f>IF(ISERROR(P19/$AC19),"",(P19/$AC19))</f>
        <v>0</v>
      </c>
      <c r="AJ19" s="159">
        <f>IF(ISERROR(R19/$AC19),"",(R19/$AC19))</f>
        <v>0</v>
      </c>
      <c r="AK19" s="159">
        <f>IF(ISERROR(T19/$AC19),"",(T19/$AC19))</f>
        <v>0</v>
      </c>
      <c r="AL19" s="159">
        <f>IF(ISERROR(V19/$AC19),"",(V19/$AC19))</f>
        <v>0</v>
      </c>
      <c r="AM19" s="159">
        <f>IF(ISERROR(X19/$AC19),"",(X19/$AC19))</f>
        <v>0</v>
      </c>
      <c r="AN19" s="159">
        <f>IF(ISERROR(Z19/$AC19),"",(Z19/$AC19))</f>
        <v>0</v>
      </c>
      <c r="AO19" s="159">
        <f>IF(ISERROR(AB19/$AC19),"",(AB19/$AC19))</f>
        <v>0</v>
      </c>
      <c r="AP19" s="160">
        <f>SUM(AD19:AO19)</f>
        <v>1</v>
      </c>
      <c r="AQ19" t="s" s="161">
        <f>B19</f>
        <v>98</v>
      </c>
    </row>
    <row r="20" s="140" customFormat="1" ht="17" customHeight="1">
      <c r="B20" t="s" s="152">
        <v>100</v>
      </c>
      <c r="C20" s="153">
        <v>1</v>
      </c>
      <c r="D20" s="153">
        <v>17</v>
      </c>
      <c r="E20" t="s" s="153">
        <v>101</v>
      </c>
      <c r="F20" s="154">
        <v>10</v>
      </c>
      <c r="G20" t="s" s="155">
        <f t="shared" si="0"/>
        <v>26</v>
      </c>
      <c r="H20" s="156"/>
      <c r="I20" t="s" s="155">
        <f t="shared" si="1"/>
        <v>28</v>
      </c>
      <c r="J20" s="156"/>
      <c r="K20" t="s" s="155">
        <f t="shared" si="2"/>
        <v>30</v>
      </c>
      <c r="L20" s="156">
        <v>0.125</v>
      </c>
      <c r="M20" t="s" s="155">
        <f t="shared" si="3"/>
        <v>32</v>
      </c>
      <c r="N20" s="156"/>
      <c r="O20" t="s" s="155">
        <f t="shared" si="4"/>
        <v>34</v>
      </c>
      <c r="P20" s="156"/>
      <c r="Q20" t="s" s="155">
        <f t="shared" si="5"/>
        <v>36</v>
      </c>
      <c r="R20" s="156"/>
      <c r="S20" t="s" s="155">
        <f t="shared" si="6"/>
        <v>38</v>
      </c>
      <c r="T20" s="156"/>
      <c r="U20" t="s" s="155">
        <f t="shared" si="7"/>
        <v>40</v>
      </c>
      <c r="V20" s="156"/>
      <c r="W20" t="s" s="155">
        <f t="shared" si="8"/>
        <v>42</v>
      </c>
      <c r="X20" s="156"/>
      <c r="Y20" t="s" s="155">
        <f t="shared" si="9"/>
        <v>43</v>
      </c>
      <c r="Z20" s="156"/>
      <c r="AA20" t="s" s="155">
        <f t="shared" si="10"/>
        <v>44</v>
      </c>
      <c r="AB20" s="156"/>
      <c r="AC20" s="157">
        <f>F20+H20+J20+L20+N20+P20+R20+T20+V20+X20+Z20+AB20</f>
        <v>10.125</v>
      </c>
      <c r="AD20" s="158">
        <f>IF(ISERROR(F20/$AC20),"",(F20/$AC20))</f>
        <v>0.9876543209876543</v>
      </c>
      <c r="AE20" s="159">
        <f>IF(ISERROR(H20/$AC20),"",(H20/$AC20))</f>
        <v>0</v>
      </c>
      <c r="AF20" s="159">
        <f>IF(ISERROR(J20/$AC20),"",(J20/$AC20))</f>
        <v>0</v>
      </c>
      <c r="AG20" s="159">
        <f>IF(ISERROR(L20/$AC20),"",(L20/$AC20))</f>
        <v>0.01234567901234568</v>
      </c>
      <c r="AH20" s="159">
        <f>IF(ISERROR(N20/$AC20),"",(N20/$AC20))</f>
        <v>0</v>
      </c>
      <c r="AI20" s="159">
        <f>IF(ISERROR(P20/$AC20),"",(P20/$AC20))</f>
        <v>0</v>
      </c>
      <c r="AJ20" s="159">
        <f>IF(ISERROR(R20/$AC20),"",(R20/$AC20))</f>
        <v>0</v>
      </c>
      <c r="AK20" s="159">
        <f>IF(ISERROR(T20/$AC20),"",(T20/$AC20))</f>
        <v>0</v>
      </c>
      <c r="AL20" s="159">
        <f>IF(ISERROR(V20/$AC20),"",(V20/$AC20))</f>
        <v>0</v>
      </c>
      <c r="AM20" s="159">
        <f>IF(ISERROR(X20/$AC20),"",(X20/$AC20))</f>
        <v>0</v>
      </c>
      <c r="AN20" s="159">
        <f>IF(ISERROR(Z20/$AC20),"",(Z20/$AC20))</f>
        <v>0</v>
      </c>
      <c r="AO20" s="159">
        <f>IF(ISERROR(AB20/$AC20),"",(AB20/$AC20))</f>
        <v>0</v>
      </c>
      <c r="AP20" s="160">
        <f>SUM(AD20:AO20)</f>
        <v>1</v>
      </c>
      <c r="AQ20" t="s" s="161">
        <f>B20</f>
        <v>100</v>
      </c>
    </row>
    <row r="21" s="140" customFormat="1" ht="17" customHeight="1">
      <c r="B21" t="s" s="152">
        <v>102</v>
      </c>
      <c r="C21" s="153">
        <v>1</v>
      </c>
      <c r="D21" s="153">
        <v>18</v>
      </c>
      <c r="E21" t="s" s="153">
        <v>103</v>
      </c>
      <c r="F21" s="154">
        <v>10</v>
      </c>
      <c r="G21" t="s" s="155">
        <f t="shared" si="0"/>
        <v>26</v>
      </c>
      <c r="H21" s="156"/>
      <c r="I21" t="s" s="155">
        <f t="shared" si="1"/>
        <v>28</v>
      </c>
      <c r="J21" s="156"/>
      <c r="K21" t="s" s="155">
        <f t="shared" si="2"/>
        <v>30</v>
      </c>
      <c r="L21" s="156">
        <v>0.25</v>
      </c>
      <c r="M21" t="s" s="155">
        <f t="shared" si="3"/>
        <v>32</v>
      </c>
      <c r="N21" s="156"/>
      <c r="O21" t="s" s="155">
        <f t="shared" si="4"/>
        <v>34</v>
      </c>
      <c r="P21" s="156"/>
      <c r="Q21" t="s" s="155">
        <f t="shared" si="5"/>
        <v>36</v>
      </c>
      <c r="R21" s="156"/>
      <c r="S21" t="s" s="155">
        <f t="shared" si="6"/>
        <v>38</v>
      </c>
      <c r="T21" s="156"/>
      <c r="U21" t="s" s="155">
        <f t="shared" si="7"/>
        <v>40</v>
      </c>
      <c r="V21" s="156"/>
      <c r="W21" t="s" s="155">
        <f t="shared" si="8"/>
        <v>42</v>
      </c>
      <c r="X21" s="156"/>
      <c r="Y21" t="s" s="155">
        <f t="shared" si="9"/>
        <v>43</v>
      </c>
      <c r="Z21" s="156"/>
      <c r="AA21" t="s" s="155">
        <f t="shared" si="10"/>
        <v>44</v>
      </c>
      <c r="AB21" s="156"/>
      <c r="AC21" s="157">
        <f>F21+H21+J21+L21+N21+P21+R21+T21+V21+X21+Z21+AB21</f>
        <v>10.25</v>
      </c>
      <c r="AD21" s="158">
        <f>IF(ISERROR(F21/$AC21),"",(F21/$AC21))</f>
        <v>0.975609756097561</v>
      </c>
      <c r="AE21" s="159">
        <f>IF(ISERROR(H21/$AC21),"",(H21/$AC21))</f>
        <v>0</v>
      </c>
      <c r="AF21" s="159">
        <f>IF(ISERROR(J21/$AC21),"",(J21/$AC21))</f>
        <v>0</v>
      </c>
      <c r="AG21" s="159">
        <f>IF(ISERROR(L21/$AC21),"",(L21/$AC21))</f>
        <v>0.02439024390243903</v>
      </c>
      <c r="AH21" s="159">
        <f>IF(ISERROR(N21/$AC21),"",(N21/$AC21))</f>
        <v>0</v>
      </c>
      <c r="AI21" s="159">
        <f>IF(ISERROR(P21/$AC21),"",(P21/$AC21))</f>
        <v>0</v>
      </c>
      <c r="AJ21" s="159">
        <f>IF(ISERROR(R21/$AC21),"",(R21/$AC21))</f>
        <v>0</v>
      </c>
      <c r="AK21" s="159">
        <f>IF(ISERROR(T21/$AC21),"",(T21/$AC21))</f>
        <v>0</v>
      </c>
      <c r="AL21" s="159">
        <f>IF(ISERROR(V21/$AC21),"",(V21/$AC21))</f>
        <v>0</v>
      </c>
      <c r="AM21" s="159">
        <f>IF(ISERROR(X21/$AC21),"",(X21/$AC21))</f>
        <v>0</v>
      </c>
      <c r="AN21" s="159">
        <f>IF(ISERROR(Z21/$AC21),"",(Z21/$AC21))</f>
        <v>0</v>
      </c>
      <c r="AO21" s="159">
        <f>IF(ISERROR(AB21/$AC21),"",(AB21/$AC21))</f>
        <v>0</v>
      </c>
      <c r="AP21" s="160">
        <f>SUM(AD21:AO21)</f>
        <v>1</v>
      </c>
      <c r="AQ21" t="s" s="161">
        <f>B21</f>
        <v>102</v>
      </c>
    </row>
    <row r="22" s="140" customFormat="1" ht="17" customHeight="1">
      <c r="B22" t="s" s="152">
        <v>104</v>
      </c>
      <c r="C22" s="153">
        <v>1</v>
      </c>
      <c r="D22" s="153">
        <v>19</v>
      </c>
      <c r="E22" t="s" s="153">
        <v>105</v>
      </c>
      <c r="F22" s="154">
        <v>10</v>
      </c>
      <c r="G22" t="s" s="155">
        <f t="shared" si="0"/>
        <v>26</v>
      </c>
      <c r="H22" s="156"/>
      <c r="I22" t="s" s="155">
        <f t="shared" si="1"/>
        <v>28</v>
      </c>
      <c r="J22" s="156"/>
      <c r="K22" t="s" s="155">
        <f t="shared" si="2"/>
        <v>30</v>
      </c>
      <c r="L22" s="156">
        <v>0.5</v>
      </c>
      <c r="M22" t="s" s="155">
        <f t="shared" si="3"/>
        <v>32</v>
      </c>
      <c r="N22" s="156"/>
      <c r="O22" t="s" s="155">
        <f t="shared" si="4"/>
        <v>34</v>
      </c>
      <c r="P22" s="156"/>
      <c r="Q22" t="s" s="155">
        <f t="shared" si="5"/>
        <v>36</v>
      </c>
      <c r="R22" s="156"/>
      <c r="S22" t="s" s="155">
        <f t="shared" si="6"/>
        <v>38</v>
      </c>
      <c r="T22" s="156"/>
      <c r="U22" t="s" s="155">
        <f t="shared" si="7"/>
        <v>40</v>
      </c>
      <c r="V22" s="156"/>
      <c r="W22" t="s" s="155">
        <f t="shared" si="8"/>
        <v>42</v>
      </c>
      <c r="X22" s="156"/>
      <c r="Y22" t="s" s="155">
        <f t="shared" si="9"/>
        <v>43</v>
      </c>
      <c r="Z22" s="156"/>
      <c r="AA22" t="s" s="155">
        <f t="shared" si="10"/>
        <v>44</v>
      </c>
      <c r="AB22" s="156"/>
      <c r="AC22" s="157">
        <f>F22+H22+J22+L22+N22+P22+R22+T22+V22+X22+Z22+AB22</f>
        <v>10.5</v>
      </c>
      <c r="AD22" s="158">
        <f>IF(ISERROR(F22/$AC22),"",(F22/$AC22))</f>
        <v>0.9523809523809523</v>
      </c>
      <c r="AE22" s="159">
        <f>IF(ISERROR(H22/$AC22),"",(H22/$AC22))</f>
        <v>0</v>
      </c>
      <c r="AF22" s="159">
        <f>IF(ISERROR(J22/$AC22),"",(J22/$AC22))</f>
        <v>0</v>
      </c>
      <c r="AG22" s="159">
        <f>IF(ISERROR(L22/$AC22),"",(L22/$AC22))</f>
        <v>0.04761904761904762</v>
      </c>
      <c r="AH22" s="159">
        <f>IF(ISERROR(N22/$AC22),"",(N22/$AC22))</f>
        <v>0</v>
      </c>
      <c r="AI22" s="159">
        <f>IF(ISERROR(P22/$AC22),"",(P22/$AC22))</f>
        <v>0</v>
      </c>
      <c r="AJ22" s="159">
        <f>IF(ISERROR(R22/$AC22),"",(R22/$AC22))</f>
        <v>0</v>
      </c>
      <c r="AK22" s="159">
        <f>IF(ISERROR(T22/$AC22),"",(T22/$AC22))</f>
        <v>0</v>
      </c>
      <c r="AL22" s="159">
        <f>IF(ISERROR(V22/$AC22),"",(V22/$AC22))</f>
        <v>0</v>
      </c>
      <c r="AM22" s="159">
        <f>IF(ISERROR(X22/$AC22),"",(X22/$AC22))</f>
        <v>0</v>
      </c>
      <c r="AN22" s="159">
        <f>IF(ISERROR(Z22/$AC22),"",(Z22/$AC22))</f>
        <v>0</v>
      </c>
      <c r="AO22" s="159">
        <f>IF(ISERROR(AB22/$AC22),"",(AB22/$AC22))</f>
        <v>0</v>
      </c>
      <c r="AP22" s="160">
        <f>SUM(AD22:AO22)</f>
        <v>1</v>
      </c>
      <c r="AQ22" t="s" s="161">
        <f>B22</f>
        <v>104</v>
      </c>
    </row>
    <row r="23" s="140" customFormat="1" ht="17" customHeight="1">
      <c r="B23" t="s" s="152">
        <v>106</v>
      </c>
      <c r="C23" s="153">
        <v>1</v>
      </c>
      <c r="D23" s="153">
        <v>20</v>
      </c>
      <c r="E23" t="s" s="153">
        <v>107</v>
      </c>
      <c r="F23" s="154">
        <v>10</v>
      </c>
      <c r="G23" t="s" s="155">
        <f t="shared" si="0"/>
        <v>26</v>
      </c>
      <c r="H23" s="156"/>
      <c r="I23" t="s" s="155">
        <f t="shared" si="1"/>
        <v>28</v>
      </c>
      <c r="J23" s="156"/>
      <c r="K23" t="s" s="155">
        <f t="shared" si="2"/>
        <v>30</v>
      </c>
      <c r="L23" s="156">
        <v>1</v>
      </c>
      <c r="M23" t="s" s="155">
        <f t="shared" si="3"/>
        <v>32</v>
      </c>
      <c r="N23" s="156"/>
      <c r="O23" t="s" s="155">
        <f t="shared" si="4"/>
        <v>34</v>
      </c>
      <c r="P23" s="156"/>
      <c r="Q23" t="s" s="155">
        <f t="shared" si="5"/>
        <v>36</v>
      </c>
      <c r="R23" s="156"/>
      <c r="S23" t="s" s="155">
        <f t="shared" si="6"/>
        <v>38</v>
      </c>
      <c r="T23" s="156"/>
      <c r="U23" t="s" s="155">
        <f t="shared" si="7"/>
        <v>40</v>
      </c>
      <c r="V23" s="156"/>
      <c r="W23" t="s" s="155">
        <f t="shared" si="8"/>
        <v>42</v>
      </c>
      <c r="X23" s="156"/>
      <c r="Y23" t="s" s="155">
        <f t="shared" si="9"/>
        <v>43</v>
      </c>
      <c r="Z23" s="156"/>
      <c r="AA23" t="s" s="155">
        <f t="shared" si="10"/>
        <v>44</v>
      </c>
      <c r="AB23" s="156"/>
      <c r="AC23" s="157">
        <f>F23+H23+J23+L23+N23+P23+R23+T23+V23+X23+Z23+AB23</f>
        <v>11</v>
      </c>
      <c r="AD23" s="158">
        <f>IF(ISERROR(F23/$AC23),"",(F23/$AC23))</f>
        <v>0.9090909090909091</v>
      </c>
      <c r="AE23" s="159">
        <f>IF(ISERROR(H23/$AC23),"",(H23/$AC23))</f>
        <v>0</v>
      </c>
      <c r="AF23" s="159">
        <f>IF(ISERROR(J23/$AC23),"",(J23/$AC23))</f>
        <v>0</v>
      </c>
      <c r="AG23" s="159">
        <f>IF(ISERROR(L23/$AC23),"",(L23/$AC23))</f>
        <v>0.09090909090909091</v>
      </c>
      <c r="AH23" s="159">
        <f>IF(ISERROR(N23/$AC23),"",(N23/$AC23))</f>
        <v>0</v>
      </c>
      <c r="AI23" s="159">
        <f>IF(ISERROR(P23/$AC23),"",(P23/$AC23))</f>
        <v>0</v>
      </c>
      <c r="AJ23" s="159">
        <f>IF(ISERROR(R23/$AC23),"",(R23/$AC23))</f>
        <v>0</v>
      </c>
      <c r="AK23" s="159">
        <f>IF(ISERROR(T23/$AC23),"",(T23/$AC23))</f>
        <v>0</v>
      </c>
      <c r="AL23" s="159">
        <f>IF(ISERROR(V23/$AC23),"",(V23/$AC23))</f>
        <v>0</v>
      </c>
      <c r="AM23" s="159">
        <f>IF(ISERROR(X23/$AC23),"",(X23/$AC23))</f>
        <v>0</v>
      </c>
      <c r="AN23" s="159">
        <f>IF(ISERROR(Z23/$AC23),"",(Z23/$AC23))</f>
        <v>0</v>
      </c>
      <c r="AO23" s="159">
        <f>IF(ISERROR(AB23/$AC23),"",(AB23/$AC23))</f>
        <v>0</v>
      </c>
      <c r="AP23" s="160">
        <f>SUM(AD23:AO23)</f>
        <v>1</v>
      </c>
      <c r="AQ23" t="s" s="161">
        <f>B23</f>
        <v>106</v>
      </c>
    </row>
    <row r="24" s="140" customFormat="1" ht="17" customHeight="1">
      <c r="B24" t="s" s="152">
        <v>108</v>
      </c>
      <c r="C24" s="153">
        <v>1</v>
      </c>
      <c r="D24" s="153">
        <v>21</v>
      </c>
      <c r="E24" t="s" s="153">
        <v>109</v>
      </c>
      <c r="F24" s="154">
        <v>10</v>
      </c>
      <c r="G24" t="s" s="155">
        <f t="shared" si="0"/>
        <v>26</v>
      </c>
      <c r="H24" s="156"/>
      <c r="I24" t="s" s="155">
        <f t="shared" si="1"/>
        <v>28</v>
      </c>
      <c r="J24" s="156"/>
      <c r="K24" t="s" s="155">
        <f t="shared" si="2"/>
        <v>30</v>
      </c>
      <c r="L24" s="156">
        <v>1.5</v>
      </c>
      <c r="M24" t="s" s="155">
        <f t="shared" si="3"/>
        <v>32</v>
      </c>
      <c r="N24" s="156"/>
      <c r="O24" t="s" s="155">
        <f t="shared" si="4"/>
        <v>34</v>
      </c>
      <c r="P24" s="156"/>
      <c r="Q24" t="s" s="155">
        <f t="shared" si="5"/>
        <v>36</v>
      </c>
      <c r="R24" s="156"/>
      <c r="S24" t="s" s="155">
        <f t="shared" si="6"/>
        <v>38</v>
      </c>
      <c r="T24" s="156"/>
      <c r="U24" t="s" s="155">
        <f t="shared" si="7"/>
        <v>40</v>
      </c>
      <c r="V24" s="156"/>
      <c r="W24" t="s" s="155">
        <f t="shared" si="8"/>
        <v>42</v>
      </c>
      <c r="X24" s="156"/>
      <c r="Y24" t="s" s="155">
        <f t="shared" si="9"/>
        <v>43</v>
      </c>
      <c r="Z24" s="156"/>
      <c r="AA24" t="s" s="155">
        <f t="shared" si="10"/>
        <v>44</v>
      </c>
      <c r="AB24" s="156"/>
      <c r="AC24" s="157">
        <f>F24+H24+J24+L24+N24+P24+R24+T24+V24+X24+Z24+AB24</f>
        <v>11.5</v>
      </c>
      <c r="AD24" s="158">
        <f>IF(ISERROR(F24/$AC24),"",(F24/$AC24))</f>
        <v>0.8695652173913043</v>
      </c>
      <c r="AE24" s="159">
        <f>IF(ISERROR(H24/$AC24),"",(H24/$AC24))</f>
        <v>0</v>
      </c>
      <c r="AF24" s="159">
        <f>IF(ISERROR(J24/$AC24),"",(J24/$AC24))</f>
        <v>0</v>
      </c>
      <c r="AG24" s="159">
        <f>IF(ISERROR(L24/$AC24),"",(L24/$AC24))</f>
        <v>0.1304347826086956</v>
      </c>
      <c r="AH24" s="159">
        <f>IF(ISERROR(N24/$AC24),"",(N24/$AC24))</f>
        <v>0</v>
      </c>
      <c r="AI24" s="159">
        <f>IF(ISERROR(P24/$AC24),"",(P24/$AC24))</f>
        <v>0</v>
      </c>
      <c r="AJ24" s="159">
        <f>IF(ISERROR(R24/$AC24),"",(R24/$AC24))</f>
        <v>0</v>
      </c>
      <c r="AK24" s="159">
        <f>IF(ISERROR(T24/$AC24),"",(T24/$AC24))</f>
        <v>0</v>
      </c>
      <c r="AL24" s="159">
        <f>IF(ISERROR(V24/$AC24),"",(V24/$AC24))</f>
        <v>0</v>
      </c>
      <c r="AM24" s="159">
        <f>IF(ISERROR(X24/$AC24),"",(X24/$AC24))</f>
        <v>0</v>
      </c>
      <c r="AN24" s="159">
        <f>IF(ISERROR(Z24/$AC24),"",(Z24/$AC24))</f>
        <v>0</v>
      </c>
      <c r="AO24" s="159">
        <f>IF(ISERROR(AB24/$AC24),"",(AB24/$AC24))</f>
        <v>0</v>
      </c>
      <c r="AP24" s="160">
        <f>SUM(AD24:AO24)</f>
        <v>1</v>
      </c>
      <c r="AQ24" t="s" s="161">
        <f>B24</f>
        <v>108</v>
      </c>
    </row>
    <row r="25" s="140" customFormat="1" ht="17" customHeight="1">
      <c r="B25" t="s" s="152">
        <v>110</v>
      </c>
      <c r="C25" s="153">
        <v>1</v>
      </c>
      <c r="D25" s="153">
        <v>22</v>
      </c>
      <c r="E25" t="s" s="153">
        <v>111</v>
      </c>
      <c r="F25" s="154">
        <v>10</v>
      </c>
      <c r="G25" t="s" s="155">
        <f t="shared" si="0"/>
        <v>26</v>
      </c>
      <c r="H25" s="156"/>
      <c r="I25" t="s" s="155">
        <f t="shared" si="1"/>
        <v>28</v>
      </c>
      <c r="J25" s="156"/>
      <c r="K25" t="s" s="155">
        <f t="shared" si="2"/>
        <v>30</v>
      </c>
      <c r="L25" s="156">
        <v>2.5</v>
      </c>
      <c r="M25" t="s" s="155">
        <f t="shared" si="3"/>
        <v>32</v>
      </c>
      <c r="N25" s="156"/>
      <c r="O25" t="s" s="155">
        <f t="shared" si="4"/>
        <v>34</v>
      </c>
      <c r="P25" s="156"/>
      <c r="Q25" t="s" s="155">
        <f t="shared" si="5"/>
        <v>36</v>
      </c>
      <c r="R25" s="156"/>
      <c r="S25" t="s" s="155">
        <f t="shared" si="6"/>
        <v>38</v>
      </c>
      <c r="T25" s="156"/>
      <c r="U25" t="s" s="155">
        <f t="shared" si="7"/>
        <v>40</v>
      </c>
      <c r="V25" s="156"/>
      <c r="W25" t="s" s="155">
        <f t="shared" si="8"/>
        <v>42</v>
      </c>
      <c r="X25" s="156"/>
      <c r="Y25" t="s" s="155">
        <f t="shared" si="9"/>
        <v>43</v>
      </c>
      <c r="Z25" s="156"/>
      <c r="AA25" t="s" s="155">
        <f t="shared" si="10"/>
        <v>44</v>
      </c>
      <c r="AB25" s="156"/>
      <c r="AC25" s="157">
        <f>F25+H25+J25+L25+N25+P25+R25+T25+V25+X25+Z25+AB25</f>
        <v>12.5</v>
      </c>
      <c r="AD25" s="158">
        <f>IF(ISERROR(F25/$AC25),"",(F25/$AC25))</f>
        <v>0.8</v>
      </c>
      <c r="AE25" s="159">
        <f>IF(ISERROR(H25/$AC25),"",(H25/$AC25))</f>
        <v>0</v>
      </c>
      <c r="AF25" s="159">
        <f>IF(ISERROR(J25/$AC25),"",(J25/$AC25))</f>
        <v>0</v>
      </c>
      <c r="AG25" s="159">
        <f>IF(ISERROR(L25/$AC25),"",(L25/$AC25))</f>
        <v>0.2</v>
      </c>
      <c r="AH25" s="159">
        <f>IF(ISERROR(N25/$AC25),"",(N25/$AC25))</f>
        <v>0</v>
      </c>
      <c r="AI25" s="159">
        <f>IF(ISERROR(P25/$AC25),"",(P25/$AC25))</f>
        <v>0</v>
      </c>
      <c r="AJ25" s="159">
        <f>IF(ISERROR(R25/$AC25),"",(R25/$AC25))</f>
        <v>0</v>
      </c>
      <c r="AK25" s="159">
        <f>IF(ISERROR(T25/$AC25),"",(T25/$AC25))</f>
        <v>0</v>
      </c>
      <c r="AL25" s="159">
        <f>IF(ISERROR(V25/$AC25),"",(V25/$AC25))</f>
        <v>0</v>
      </c>
      <c r="AM25" s="159">
        <f>IF(ISERROR(X25/$AC25),"",(X25/$AC25))</f>
        <v>0</v>
      </c>
      <c r="AN25" s="159">
        <f>IF(ISERROR(Z25/$AC25),"",(Z25/$AC25))</f>
        <v>0</v>
      </c>
      <c r="AO25" s="159">
        <f>IF(ISERROR(AB25/$AC25),"",(AB25/$AC25))</f>
        <v>0</v>
      </c>
      <c r="AP25" s="160">
        <f>SUM(AD25:AO25)</f>
        <v>1</v>
      </c>
      <c r="AQ25" t="s" s="161">
        <f>B25</f>
        <v>110</v>
      </c>
    </row>
    <row r="26" s="140" customFormat="1" ht="17" customHeight="1">
      <c r="B26" t="s" s="152">
        <v>112</v>
      </c>
      <c r="C26" s="153">
        <v>1</v>
      </c>
      <c r="D26" s="153">
        <v>23</v>
      </c>
      <c r="E26" t="s" s="153">
        <v>113</v>
      </c>
      <c r="F26" s="154">
        <v>10</v>
      </c>
      <c r="G26" t="s" s="155">
        <f t="shared" si="0"/>
        <v>26</v>
      </c>
      <c r="H26" s="156"/>
      <c r="I26" t="s" s="155">
        <f t="shared" si="1"/>
        <v>28</v>
      </c>
      <c r="J26" s="156"/>
      <c r="K26" t="s" s="155">
        <f t="shared" si="2"/>
        <v>30</v>
      </c>
      <c r="L26" s="156">
        <v>5</v>
      </c>
      <c r="M26" t="s" s="155">
        <f t="shared" si="3"/>
        <v>32</v>
      </c>
      <c r="N26" s="156"/>
      <c r="O26" t="s" s="155">
        <f t="shared" si="4"/>
        <v>34</v>
      </c>
      <c r="P26" s="156"/>
      <c r="Q26" t="s" s="155">
        <f t="shared" si="5"/>
        <v>36</v>
      </c>
      <c r="R26" s="156"/>
      <c r="S26" t="s" s="155">
        <f t="shared" si="6"/>
        <v>38</v>
      </c>
      <c r="T26" s="156"/>
      <c r="U26" t="s" s="155">
        <f t="shared" si="7"/>
        <v>40</v>
      </c>
      <c r="V26" s="156"/>
      <c r="W26" t="s" s="155">
        <f t="shared" si="8"/>
        <v>42</v>
      </c>
      <c r="X26" s="156"/>
      <c r="Y26" t="s" s="155">
        <f t="shared" si="9"/>
        <v>43</v>
      </c>
      <c r="Z26" s="156"/>
      <c r="AA26" t="s" s="155">
        <f t="shared" si="10"/>
        <v>44</v>
      </c>
      <c r="AB26" s="156"/>
      <c r="AC26" s="157">
        <f>F26+H26+J26+L26+N26+P26+R26+T26+V26+X26+Z26+AB26</f>
        <v>15</v>
      </c>
      <c r="AD26" s="158">
        <f>IF(ISERROR(F26/$AC26),"",(F26/$AC26))</f>
        <v>0.6666666666666666</v>
      </c>
      <c r="AE26" s="159">
        <f>IF(ISERROR(H26/$AC26),"",(H26/$AC26))</f>
        <v>0</v>
      </c>
      <c r="AF26" s="159">
        <f>IF(ISERROR(J26/$AC26),"",(J26/$AC26))</f>
        <v>0</v>
      </c>
      <c r="AG26" s="159">
        <f>IF(ISERROR(L26/$AC26),"",(L26/$AC26))</f>
        <v>0.3333333333333333</v>
      </c>
      <c r="AH26" s="159">
        <f>IF(ISERROR(N26/$AC26),"",(N26/$AC26))</f>
        <v>0</v>
      </c>
      <c r="AI26" s="159">
        <f>IF(ISERROR(P26/$AC26),"",(P26/$AC26))</f>
        <v>0</v>
      </c>
      <c r="AJ26" s="159">
        <f>IF(ISERROR(R26/$AC26),"",(R26/$AC26))</f>
        <v>0</v>
      </c>
      <c r="AK26" s="159">
        <f>IF(ISERROR(T26/$AC26),"",(T26/$AC26))</f>
        <v>0</v>
      </c>
      <c r="AL26" s="159">
        <f>IF(ISERROR(V26/$AC26),"",(V26/$AC26))</f>
        <v>0</v>
      </c>
      <c r="AM26" s="159">
        <f>IF(ISERROR(X26/$AC26),"",(X26/$AC26))</f>
        <v>0</v>
      </c>
      <c r="AN26" s="159">
        <f>IF(ISERROR(Z26/$AC26),"",(Z26/$AC26))</f>
        <v>0</v>
      </c>
      <c r="AO26" s="159">
        <f>IF(ISERROR(AB26/$AC26),"",(AB26/$AC26))</f>
        <v>0</v>
      </c>
      <c r="AP26" s="160">
        <f>SUM(AD26:AO26)</f>
        <v>1</v>
      </c>
      <c r="AQ26" t="s" s="161">
        <f>B26</f>
        <v>112</v>
      </c>
    </row>
    <row r="27" s="140" customFormat="1" ht="17" customHeight="1">
      <c r="B27" t="s" s="152">
        <v>114</v>
      </c>
      <c r="C27" s="153">
        <v>1</v>
      </c>
      <c r="D27" s="153">
        <v>24</v>
      </c>
      <c r="E27" t="s" s="153">
        <v>115</v>
      </c>
      <c r="F27" s="154"/>
      <c r="G27" t="s" s="155">
        <f t="shared" si="0"/>
        <v>26</v>
      </c>
      <c r="H27" s="156"/>
      <c r="I27" t="s" s="155">
        <f t="shared" si="1"/>
        <v>28</v>
      </c>
      <c r="J27" s="156"/>
      <c r="K27" t="s" s="155">
        <f t="shared" si="2"/>
        <v>30</v>
      </c>
      <c r="L27" s="156">
        <v>1</v>
      </c>
      <c r="M27" t="s" s="155">
        <f t="shared" si="3"/>
        <v>32</v>
      </c>
      <c r="N27" s="156"/>
      <c r="O27" t="s" s="155">
        <f t="shared" si="4"/>
        <v>34</v>
      </c>
      <c r="P27" s="156"/>
      <c r="Q27" t="s" s="155">
        <f t="shared" si="5"/>
        <v>36</v>
      </c>
      <c r="R27" s="156"/>
      <c r="S27" t="s" s="155">
        <f t="shared" si="6"/>
        <v>38</v>
      </c>
      <c r="T27" s="156"/>
      <c r="U27" t="s" s="155">
        <f t="shared" si="7"/>
        <v>40</v>
      </c>
      <c r="V27" s="156"/>
      <c r="W27" t="s" s="155">
        <f t="shared" si="8"/>
        <v>42</v>
      </c>
      <c r="X27" s="156"/>
      <c r="Y27" t="s" s="155">
        <f t="shared" si="9"/>
        <v>43</v>
      </c>
      <c r="Z27" s="156"/>
      <c r="AA27" t="s" s="155">
        <f t="shared" si="10"/>
        <v>44</v>
      </c>
      <c r="AB27" s="156"/>
      <c r="AC27" s="157">
        <f>F27+H27+J27+L27+N27+P27+R27+T27+V27+X27+Z27+AB27</f>
        <v>1</v>
      </c>
      <c r="AD27" s="158">
        <f>IF(ISERROR(F27/$AC27),"",(F27/$AC27))</f>
        <v>0</v>
      </c>
      <c r="AE27" s="159">
        <f>IF(ISERROR(H27/$AC27),"",(H27/$AC27))</f>
        <v>0</v>
      </c>
      <c r="AF27" s="159">
        <f>IF(ISERROR(J27/$AC27),"",(J27/$AC27))</f>
        <v>0</v>
      </c>
      <c r="AG27" s="159">
        <f>IF(ISERROR(L27/$AC27),"",(L27/$AC27))</f>
        <v>1</v>
      </c>
      <c r="AH27" s="159">
        <f>IF(ISERROR(N27/$AC27),"",(N27/$AC27))</f>
        <v>0</v>
      </c>
      <c r="AI27" s="159">
        <f>IF(ISERROR(P27/$AC27),"",(P27/$AC27))</f>
        <v>0</v>
      </c>
      <c r="AJ27" s="159">
        <f>IF(ISERROR(R27/$AC27),"",(R27/$AC27))</f>
        <v>0</v>
      </c>
      <c r="AK27" s="159">
        <f>IF(ISERROR(T27/$AC27),"",(T27/$AC27))</f>
        <v>0</v>
      </c>
      <c r="AL27" s="159">
        <f>IF(ISERROR(V27/$AC27),"",(V27/$AC27))</f>
        <v>0</v>
      </c>
      <c r="AM27" s="159">
        <f>IF(ISERROR(X27/$AC27),"",(X27/$AC27))</f>
        <v>0</v>
      </c>
      <c r="AN27" s="159">
        <f>IF(ISERROR(Z27/$AC27),"",(Z27/$AC27))</f>
        <v>0</v>
      </c>
      <c r="AO27" s="159">
        <f>IF(ISERROR(AB27/$AC27),"",(AB27/$AC27))</f>
        <v>0</v>
      </c>
      <c r="AP27" s="160">
        <f>SUM(AD27:AO27)</f>
        <v>1</v>
      </c>
      <c r="AQ27" t="s" s="161">
        <f>B27</f>
        <v>114</v>
      </c>
    </row>
    <row r="28" s="140" customFormat="1" ht="17" customHeight="1">
      <c r="B28" t="s" s="152">
        <v>116</v>
      </c>
      <c r="C28" s="153">
        <v>1</v>
      </c>
      <c r="D28" s="153">
        <v>25</v>
      </c>
      <c r="E28" t="s" s="153">
        <v>117</v>
      </c>
      <c r="F28" s="154">
        <v>10</v>
      </c>
      <c r="G28" t="s" s="155">
        <f t="shared" si="0"/>
        <v>26</v>
      </c>
      <c r="H28" s="156"/>
      <c r="I28" t="s" s="155">
        <f t="shared" si="1"/>
        <v>28</v>
      </c>
      <c r="J28" s="156"/>
      <c r="K28" t="s" s="155">
        <f t="shared" si="2"/>
        <v>30</v>
      </c>
      <c r="L28" s="156"/>
      <c r="M28" t="s" s="155">
        <f t="shared" si="3"/>
        <v>32</v>
      </c>
      <c r="N28" s="156">
        <v>0.125</v>
      </c>
      <c r="O28" t="s" s="155">
        <f t="shared" si="4"/>
        <v>34</v>
      </c>
      <c r="P28" s="156"/>
      <c r="Q28" t="s" s="155">
        <f t="shared" si="5"/>
        <v>36</v>
      </c>
      <c r="R28" s="156"/>
      <c r="S28" t="s" s="155">
        <f t="shared" si="6"/>
        <v>38</v>
      </c>
      <c r="T28" s="156"/>
      <c r="U28" t="s" s="155">
        <f t="shared" si="7"/>
        <v>40</v>
      </c>
      <c r="V28" s="156"/>
      <c r="W28" t="s" s="155">
        <f t="shared" si="8"/>
        <v>42</v>
      </c>
      <c r="X28" s="156"/>
      <c r="Y28" t="s" s="155">
        <f t="shared" si="9"/>
        <v>43</v>
      </c>
      <c r="Z28" s="156"/>
      <c r="AA28" t="s" s="155">
        <f t="shared" si="10"/>
        <v>44</v>
      </c>
      <c r="AB28" s="156"/>
      <c r="AC28" s="157">
        <f>F28+H28+J28+L28+N28+P28+R28+T28+V28+X28+Z28+AB28</f>
        <v>10.125</v>
      </c>
      <c r="AD28" s="158">
        <f>IF(ISERROR(F28/$AC28),"",(F28/$AC28))</f>
        <v>0.9876543209876543</v>
      </c>
      <c r="AE28" s="159">
        <f>IF(ISERROR(H28/$AC28),"",(H28/$AC28))</f>
        <v>0</v>
      </c>
      <c r="AF28" s="159">
        <f>IF(ISERROR(J28/$AC28),"",(J28/$AC28))</f>
        <v>0</v>
      </c>
      <c r="AG28" s="159">
        <f>IF(ISERROR(L28/$AC28),"",(L28/$AC28))</f>
        <v>0</v>
      </c>
      <c r="AH28" s="159">
        <f>IF(ISERROR(N28/$AC28),"",(N28/$AC28))</f>
        <v>0.01234567901234568</v>
      </c>
      <c r="AI28" s="159">
        <f>IF(ISERROR(P28/$AC28),"",(P28/$AC28))</f>
        <v>0</v>
      </c>
      <c r="AJ28" s="159">
        <f>IF(ISERROR(R28/$AC28),"",(R28/$AC28))</f>
        <v>0</v>
      </c>
      <c r="AK28" s="159">
        <f>IF(ISERROR(T28/$AC28),"",(T28/$AC28))</f>
        <v>0</v>
      </c>
      <c r="AL28" s="159">
        <f>IF(ISERROR(V28/$AC28),"",(V28/$AC28))</f>
        <v>0</v>
      </c>
      <c r="AM28" s="159">
        <f>IF(ISERROR(X28/$AC28),"",(X28/$AC28))</f>
        <v>0</v>
      </c>
      <c r="AN28" s="159">
        <f>IF(ISERROR(Z28/$AC28),"",(Z28/$AC28))</f>
        <v>0</v>
      </c>
      <c r="AO28" s="159">
        <f>IF(ISERROR(AB28/$AC28),"",(AB28/$AC28))</f>
        <v>0</v>
      </c>
      <c r="AP28" s="160">
        <f>SUM(AD28:AO28)</f>
        <v>1</v>
      </c>
      <c r="AQ28" t="s" s="161">
        <f>B28</f>
        <v>116</v>
      </c>
    </row>
    <row r="29" s="140" customFormat="1" ht="17" customHeight="1">
      <c r="B29" t="s" s="152">
        <v>118</v>
      </c>
      <c r="C29" s="153">
        <v>1</v>
      </c>
      <c r="D29" s="153">
        <v>26</v>
      </c>
      <c r="E29" t="s" s="153">
        <v>119</v>
      </c>
      <c r="F29" s="154">
        <v>10</v>
      </c>
      <c r="G29" t="s" s="155">
        <f t="shared" si="0"/>
        <v>26</v>
      </c>
      <c r="H29" s="156"/>
      <c r="I29" t="s" s="155">
        <f t="shared" si="1"/>
        <v>28</v>
      </c>
      <c r="J29" s="156"/>
      <c r="K29" t="s" s="155">
        <f t="shared" si="2"/>
        <v>30</v>
      </c>
      <c r="L29" s="156"/>
      <c r="M29" t="s" s="155">
        <f t="shared" si="3"/>
        <v>32</v>
      </c>
      <c r="N29" s="156">
        <v>0.25</v>
      </c>
      <c r="O29" t="s" s="155">
        <f t="shared" si="4"/>
        <v>34</v>
      </c>
      <c r="P29" s="156"/>
      <c r="Q29" t="s" s="155">
        <f t="shared" si="5"/>
        <v>36</v>
      </c>
      <c r="R29" s="156"/>
      <c r="S29" t="s" s="155">
        <f t="shared" si="6"/>
        <v>38</v>
      </c>
      <c r="T29" s="156"/>
      <c r="U29" t="s" s="155">
        <f t="shared" si="7"/>
        <v>40</v>
      </c>
      <c r="V29" s="156"/>
      <c r="W29" t="s" s="155">
        <f t="shared" si="8"/>
        <v>42</v>
      </c>
      <c r="X29" s="156"/>
      <c r="Y29" t="s" s="155">
        <f t="shared" si="9"/>
        <v>43</v>
      </c>
      <c r="Z29" s="156"/>
      <c r="AA29" t="s" s="155">
        <f t="shared" si="10"/>
        <v>44</v>
      </c>
      <c r="AB29" s="156"/>
      <c r="AC29" s="157">
        <f>F29+H29+J29+L29+N29+P29+R29+T29+V29+X29+Z29+AB29</f>
        <v>10.25</v>
      </c>
      <c r="AD29" s="158">
        <f>IF(ISERROR(F29/$AC29),"",(F29/$AC29))</f>
        <v>0.975609756097561</v>
      </c>
      <c r="AE29" s="159">
        <f>IF(ISERROR(H29/$AC29),"",(H29/$AC29))</f>
        <v>0</v>
      </c>
      <c r="AF29" s="159">
        <f>IF(ISERROR(J29/$AC29),"",(J29/$AC29))</f>
        <v>0</v>
      </c>
      <c r="AG29" s="159">
        <f>IF(ISERROR(L29/$AC29),"",(L29/$AC29))</f>
        <v>0</v>
      </c>
      <c r="AH29" s="159">
        <f>IF(ISERROR(N29/$AC29),"",(N29/$AC29))</f>
        <v>0.02439024390243903</v>
      </c>
      <c r="AI29" s="159">
        <f>IF(ISERROR(P29/$AC29),"",(P29/$AC29))</f>
        <v>0</v>
      </c>
      <c r="AJ29" s="159">
        <f>IF(ISERROR(R29/$AC29),"",(R29/$AC29))</f>
        <v>0</v>
      </c>
      <c r="AK29" s="159">
        <f>IF(ISERROR(T29/$AC29),"",(T29/$AC29))</f>
        <v>0</v>
      </c>
      <c r="AL29" s="159">
        <f>IF(ISERROR(V29/$AC29),"",(V29/$AC29))</f>
        <v>0</v>
      </c>
      <c r="AM29" s="159">
        <f>IF(ISERROR(X29/$AC29),"",(X29/$AC29))</f>
        <v>0</v>
      </c>
      <c r="AN29" s="159">
        <f>IF(ISERROR(Z29/$AC29),"",(Z29/$AC29))</f>
        <v>0</v>
      </c>
      <c r="AO29" s="159">
        <f>IF(ISERROR(AB29/$AC29),"",(AB29/$AC29))</f>
        <v>0</v>
      </c>
      <c r="AP29" s="160">
        <f>SUM(AD29:AO29)</f>
        <v>1</v>
      </c>
      <c r="AQ29" t="s" s="161">
        <f>B29</f>
        <v>118</v>
      </c>
    </row>
    <row r="30" s="140" customFormat="1" ht="17" customHeight="1">
      <c r="B30" t="s" s="152">
        <v>120</v>
      </c>
      <c r="C30" s="153">
        <v>1</v>
      </c>
      <c r="D30" s="153">
        <v>27</v>
      </c>
      <c r="E30" t="s" s="153">
        <v>121</v>
      </c>
      <c r="F30" s="154">
        <v>10</v>
      </c>
      <c r="G30" t="s" s="155">
        <f t="shared" si="0"/>
        <v>26</v>
      </c>
      <c r="H30" s="156"/>
      <c r="I30" t="s" s="155">
        <f t="shared" si="1"/>
        <v>28</v>
      </c>
      <c r="J30" s="156"/>
      <c r="K30" t="s" s="155">
        <f t="shared" si="2"/>
        <v>30</v>
      </c>
      <c r="L30" s="156"/>
      <c r="M30" t="s" s="155">
        <f t="shared" si="3"/>
        <v>32</v>
      </c>
      <c r="N30" s="156">
        <v>0.5</v>
      </c>
      <c r="O30" t="s" s="155">
        <f t="shared" si="4"/>
        <v>34</v>
      </c>
      <c r="P30" s="156"/>
      <c r="Q30" t="s" s="155">
        <f t="shared" si="5"/>
        <v>36</v>
      </c>
      <c r="R30" s="156"/>
      <c r="S30" t="s" s="155">
        <f t="shared" si="6"/>
        <v>38</v>
      </c>
      <c r="T30" s="156"/>
      <c r="U30" t="s" s="155">
        <f t="shared" si="7"/>
        <v>40</v>
      </c>
      <c r="V30" s="156"/>
      <c r="W30" t="s" s="155">
        <f t="shared" si="8"/>
        <v>42</v>
      </c>
      <c r="X30" s="156"/>
      <c r="Y30" t="s" s="155">
        <f t="shared" si="9"/>
        <v>43</v>
      </c>
      <c r="Z30" s="156"/>
      <c r="AA30" t="s" s="155">
        <f t="shared" si="10"/>
        <v>44</v>
      </c>
      <c r="AB30" s="156"/>
      <c r="AC30" s="157">
        <f>F30+H30+J30+L30+N30+P30+R30+T30+V30+X30+Z30+AB30</f>
        <v>10.5</v>
      </c>
      <c r="AD30" s="158">
        <f>IF(ISERROR(F30/$AC30),"",(F30/$AC30))</f>
        <v>0.9523809523809523</v>
      </c>
      <c r="AE30" s="159">
        <f>IF(ISERROR(H30/$AC30),"",(H30/$AC30))</f>
        <v>0</v>
      </c>
      <c r="AF30" s="159">
        <f>IF(ISERROR(J30/$AC30),"",(J30/$AC30))</f>
        <v>0</v>
      </c>
      <c r="AG30" s="159">
        <f>IF(ISERROR(L30/$AC30),"",(L30/$AC30))</f>
        <v>0</v>
      </c>
      <c r="AH30" s="159">
        <f>IF(ISERROR(N30/$AC30),"",(N30/$AC30))</f>
        <v>0.04761904761904762</v>
      </c>
      <c r="AI30" s="159">
        <f>IF(ISERROR(P30/$AC30),"",(P30/$AC30))</f>
        <v>0</v>
      </c>
      <c r="AJ30" s="159">
        <f>IF(ISERROR(R30/$AC30),"",(R30/$AC30))</f>
        <v>0</v>
      </c>
      <c r="AK30" s="159">
        <f>IF(ISERROR(T30/$AC30),"",(T30/$AC30))</f>
        <v>0</v>
      </c>
      <c r="AL30" s="159">
        <f>IF(ISERROR(V30/$AC30),"",(V30/$AC30))</f>
        <v>0</v>
      </c>
      <c r="AM30" s="159">
        <f>IF(ISERROR(X30/$AC30),"",(X30/$AC30))</f>
        <v>0</v>
      </c>
      <c r="AN30" s="159">
        <f>IF(ISERROR(Z30/$AC30),"",(Z30/$AC30))</f>
        <v>0</v>
      </c>
      <c r="AO30" s="159">
        <f>IF(ISERROR(AB30/$AC30),"",(AB30/$AC30))</f>
        <v>0</v>
      </c>
      <c r="AP30" s="160">
        <f>SUM(AD30:AO30)</f>
        <v>1</v>
      </c>
      <c r="AQ30" t="s" s="161">
        <f>B30</f>
        <v>120</v>
      </c>
    </row>
    <row r="31" s="140" customFormat="1" ht="17" customHeight="1">
      <c r="B31" t="s" s="152">
        <v>122</v>
      </c>
      <c r="C31" s="153">
        <v>1</v>
      </c>
      <c r="D31" s="153">
        <v>28</v>
      </c>
      <c r="E31" t="s" s="153">
        <v>123</v>
      </c>
      <c r="F31" s="154">
        <v>10</v>
      </c>
      <c r="G31" t="s" s="155">
        <f t="shared" si="0"/>
        <v>26</v>
      </c>
      <c r="H31" s="156"/>
      <c r="I31" t="s" s="155">
        <f t="shared" si="1"/>
        <v>28</v>
      </c>
      <c r="J31" s="156"/>
      <c r="K31" t="s" s="155">
        <f t="shared" si="2"/>
        <v>30</v>
      </c>
      <c r="L31" s="156"/>
      <c r="M31" t="s" s="155">
        <f t="shared" si="3"/>
        <v>32</v>
      </c>
      <c r="N31" s="156">
        <v>1</v>
      </c>
      <c r="O31" t="s" s="155">
        <f t="shared" si="4"/>
        <v>34</v>
      </c>
      <c r="P31" s="156"/>
      <c r="Q31" t="s" s="155">
        <f t="shared" si="5"/>
        <v>36</v>
      </c>
      <c r="R31" s="156"/>
      <c r="S31" t="s" s="155">
        <f t="shared" si="6"/>
        <v>38</v>
      </c>
      <c r="T31" s="156"/>
      <c r="U31" t="s" s="155">
        <f t="shared" si="7"/>
        <v>40</v>
      </c>
      <c r="V31" s="156"/>
      <c r="W31" t="s" s="155">
        <f t="shared" si="8"/>
        <v>42</v>
      </c>
      <c r="X31" s="156"/>
      <c r="Y31" t="s" s="155">
        <f t="shared" si="9"/>
        <v>43</v>
      </c>
      <c r="Z31" s="156"/>
      <c r="AA31" t="s" s="155">
        <f t="shared" si="10"/>
        <v>44</v>
      </c>
      <c r="AB31" s="156"/>
      <c r="AC31" s="157">
        <f>F31+H31+J31+L31+N31+P31+R31+T31+V31+X31+Z31+AB31</f>
        <v>11</v>
      </c>
      <c r="AD31" s="158">
        <f>IF(ISERROR(F31/$AC31),"",(F31/$AC31))</f>
        <v>0.9090909090909091</v>
      </c>
      <c r="AE31" s="159">
        <f>IF(ISERROR(H31/$AC31),"",(H31/$AC31))</f>
        <v>0</v>
      </c>
      <c r="AF31" s="159">
        <f>IF(ISERROR(J31/$AC31),"",(J31/$AC31))</f>
        <v>0</v>
      </c>
      <c r="AG31" s="159">
        <f>IF(ISERROR(L31/$AC31),"",(L31/$AC31))</f>
        <v>0</v>
      </c>
      <c r="AH31" s="159">
        <f>IF(ISERROR(N31/$AC31),"",(N31/$AC31))</f>
        <v>0.09090909090909091</v>
      </c>
      <c r="AI31" s="159">
        <f>IF(ISERROR(P31/$AC31),"",(P31/$AC31))</f>
        <v>0</v>
      </c>
      <c r="AJ31" s="159">
        <f>IF(ISERROR(R31/$AC31),"",(R31/$AC31))</f>
        <v>0</v>
      </c>
      <c r="AK31" s="159">
        <f>IF(ISERROR(T31/$AC31),"",(T31/$AC31))</f>
        <v>0</v>
      </c>
      <c r="AL31" s="159">
        <f>IF(ISERROR(V31/$AC31),"",(V31/$AC31))</f>
        <v>0</v>
      </c>
      <c r="AM31" s="159">
        <f>IF(ISERROR(X31/$AC31),"",(X31/$AC31))</f>
        <v>0</v>
      </c>
      <c r="AN31" s="159">
        <f>IF(ISERROR(Z31/$AC31),"",(Z31/$AC31))</f>
        <v>0</v>
      </c>
      <c r="AO31" s="159">
        <f>IF(ISERROR(AB31/$AC31),"",(AB31/$AC31))</f>
        <v>0</v>
      </c>
      <c r="AP31" s="160">
        <f>SUM(AD31:AO31)</f>
        <v>1</v>
      </c>
      <c r="AQ31" t="s" s="161">
        <f>B31</f>
        <v>122</v>
      </c>
    </row>
    <row r="32" s="140" customFormat="1" ht="17" customHeight="1">
      <c r="B32" t="s" s="152">
        <v>124</v>
      </c>
      <c r="C32" s="153">
        <v>1</v>
      </c>
      <c r="D32" s="153">
        <v>29</v>
      </c>
      <c r="E32" t="s" s="153">
        <v>125</v>
      </c>
      <c r="F32" s="154">
        <v>10</v>
      </c>
      <c r="G32" t="s" s="155">
        <f t="shared" si="0"/>
        <v>26</v>
      </c>
      <c r="H32" s="156"/>
      <c r="I32" t="s" s="155">
        <f t="shared" si="1"/>
        <v>28</v>
      </c>
      <c r="J32" s="156"/>
      <c r="K32" t="s" s="155">
        <f t="shared" si="2"/>
        <v>30</v>
      </c>
      <c r="L32" s="156"/>
      <c r="M32" t="s" s="155">
        <f t="shared" si="3"/>
        <v>32</v>
      </c>
      <c r="N32" s="156">
        <v>1.5</v>
      </c>
      <c r="O32" t="s" s="155">
        <f t="shared" si="4"/>
        <v>34</v>
      </c>
      <c r="P32" s="156"/>
      <c r="Q32" t="s" s="155">
        <f t="shared" si="5"/>
        <v>36</v>
      </c>
      <c r="R32" s="156"/>
      <c r="S32" t="s" s="155">
        <f t="shared" si="6"/>
        <v>38</v>
      </c>
      <c r="T32" s="156"/>
      <c r="U32" t="s" s="155">
        <f t="shared" si="7"/>
        <v>40</v>
      </c>
      <c r="V32" s="156"/>
      <c r="W32" t="s" s="155">
        <f t="shared" si="8"/>
        <v>42</v>
      </c>
      <c r="X32" s="156"/>
      <c r="Y32" t="s" s="155">
        <f t="shared" si="9"/>
        <v>43</v>
      </c>
      <c r="Z32" s="156"/>
      <c r="AA32" t="s" s="155">
        <f t="shared" si="10"/>
        <v>44</v>
      </c>
      <c r="AB32" s="156"/>
      <c r="AC32" s="157">
        <f>F32+H32+J32+L32+N32+P32+R32+T32+V32+X32+Z32+AB32</f>
        <v>11.5</v>
      </c>
      <c r="AD32" s="158">
        <f>IF(ISERROR(F32/$AC32),"",(F32/$AC32))</f>
        <v>0.8695652173913043</v>
      </c>
      <c r="AE32" s="159">
        <f>IF(ISERROR(H32/$AC32),"",(H32/$AC32))</f>
        <v>0</v>
      </c>
      <c r="AF32" s="159">
        <f>IF(ISERROR(J32/$AC32),"",(J32/$AC32))</f>
        <v>0</v>
      </c>
      <c r="AG32" s="159">
        <f>IF(ISERROR(L32/$AC32),"",(L32/$AC32))</f>
        <v>0</v>
      </c>
      <c r="AH32" s="159">
        <f>IF(ISERROR(N32/$AC32),"",(N32/$AC32))</f>
        <v>0.1304347826086956</v>
      </c>
      <c r="AI32" s="159">
        <f>IF(ISERROR(P32/$AC32),"",(P32/$AC32))</f>
        <v>0</v>
      </c>
      <c r="AJ32" s="159">
        <f>IF(ISERROR(R32/$AC32),"",(R32/$AC32))</f>
        <v>0</v>
      </c>
      <c r="AK32" s="159">
        <f>IF(ISERROR(T32/$AC32),"",(T32/$AC32))</f>
        <v>0</v>
      </c>
      <c r="AL32" s="159">
        <f>IF(ISERROR(V32/$AC32),"",(V32/$AC32))</f>
        <v>0</v>
      </c>
      <c r="AM32" s="159">
        <f>IF(ISERROR(X32/$AC32),"",(X32/$AC32))</f>
        <v>0</v>
      </c>
      <c r="AN32" s="159">
        <f>IF(ISERROR(Z32/$AC32),"",(Z32/$AC32))</f>
        <v>0</v>
      </c>
      <c r="AO32" s="159">
        <f>IF(ISERROR(AB32/$AC32),"",(AB32/$AC32))</f>
        <v>0</v>
      </c>
      <c r="AP32" s="160">
        <f>SUM(AD32:AO32)</f>
        <v>1</v>
      </c>
      <c r="AQ32" t="s" s="161">
        <f>B32</f>
        <v>124</v>
      </c>
    </row>
    <row r="33" s="140" customFormat="1" ht="17" customHeight="1">
      <c r="B33" t="s" s="152">
        <v>126</v>
      </c>
      <c r="C33" s="153">
        <v>1</v>
      </c>
      <c r="D33" s="153">
        <v>30</v>
      </c>
      <c r="E33" t="s" s="153">
        <v>127</v>
      </c>
      <c r="F33" s="154">
        <v>10</v>
      </c>
      <c r="G33" t="s" s="155">
        <f t="shared" si="0"/>
        <v>26</v>
      </c>
      <c r="H33" s="156"/>
      <c r="I33" t="s" s="155">
        <f t="shared" si="1"/>
        <v>28</v>
      </c>
      <c r="J33" s="156"/>
      <c r="K33" t="s" s="155">
        <f t="shared" si="2"/>
        <v>30</v>
      </c>
      <c r="L33" s="156"/>
      <c r="M33" t="s" s="155">
        <f t="shared" si="3"/>
        <v>32</v>
      </c>
      <c r="N33" s="156">
        <v>2.5</v>
      </c>
      <c r="O33" t="s" s="155">
        <f t="shared" si="4"/>
        <v>34</v>
      </c>
      <c r="P33" s="156"/>
      <c r="Q33" t="s" s="155">
        <f t="shared" si="5"/>
        <v>36</v>
      </c>
      <c r="R33" s="156"/>
      <c r="S33" t="s" s="155">
        <f t="shared" si="6"/>
        <v>38</v>
      </c>
      <c r="T33" s="156"/>
      <c r="U33" t="s" s="155">
        <f t="shared" si="7"/>
        <v>40</v>
      </c>
      <c r="V33" s="156"/>
      <c r="W33" t="s" s="155">
        <f t="shared" si="8"/>
        <v>42</v>
      </c>
      <c r="X33" s="156"/>
      <c r="Y33" t="s" s="155">
        <f t="shared" si="9"/>
        <v>43</v>
      </c>
      <c r="Z33" s="156"/>
      <c r="AA33" t="s" s="155">
        <f t="shared" si="10"/>
        <v>44</v>
      </c>
      <c r="AB33" s="156"/>
      <c r="AC33" s="157">
        <f>F33+H33+J33+L33+N33+P33+R33+T33+V33+X33+Z33+AB33</f>
        <v>12.5</v>
      </c>
      <c r="AD33" s="158">
        <f>IF(ISERROR(F33/$AC33),"",(F33/$AC33))</f>
        <v>0.8</v>
      </c>
      <c r="AE33" s="159">
        <f>IF(ISERROR(H33/$AC33),"",(H33/$AC33))</f>
        <v>0</v>
      </c>
      <c r="AF33" s="159">
        <f>IF(ISERROR(J33/$AC33),"",(J33/$AC33))</f>
        <v>0</v>
      </c>
      <c r="AG33" s="159">
        <f>IF(ISERROR(L33/$AC33),"",(L33/$AC33))</f>
        <v>0</v>
      </c>
      <c r="AH33" s="159">
        <f>IF(ISERROR(N33/$AC33),"",(N33/$AC33))</f>
        <v>0.2</v>
      </c>
      <c r="AI33" s="159">
        <f>IF(ISERROR(P33/$AC33),"",(P33/$AC33))</f>
        <v>0</v>
      </c>
      <c r="AJ33" s="159">
        <f>IF(ISERROR(R33/$AC33),"",(R33/$AC33))</f>
        <v>0</v>
      </c>
      <c r="AK33" s="159">
        <f>IF(ISERROR(T33/$AC33),"",(T33/$AC33))</f>
        <v>0</v>
      </c>
      <c r="AL33" s="159">
        <f>IF(ISERROR(V33/$AC33),"",(V33/$AC33))</f>
        <v>0</v>
      </c>
      <c r="AM33" s="159">
        <f>IF(ISERROR(X33/$AC33),"",(X33/$AC33))</f>
        <v>0</v>
      </c>
      <c r="AN33" s="159">
        <f>IF(ISERROR(Z33/$AC33),"",(Z33/$AC33))</f>
        <v>0</v>
      </c>
      <c r="AO33" s="159">
        <f>IF(ISERROR(AB33/$AC33),"",(AB33/$AC33))</f>
        <v>0</v>
      </c>
      <c r="AP33" s="160">
        <f>SUM(AD33:AO33)</f>
        <v>1</v>
      </c>
      <c r="AQ33" t="s" s="161">
        <f>B33</f>
        <v>126</v>
      </c>
    </row>
    <row r="34" s="140" customFormat="1" ht="17" customHeight="1">
      <c r="B34" t="s" s="152">
        <v>128</v>
      </c>
      <c r="C34" s="153">
        <v>1</v>
      </c>
      <c r="D34" s="153">
        <v>31</v>
      </c>
      <c r="E34" t="s" s="153">
        <v>129</v>
      </c>
      <c r="F34" s="154">
        <v>10</v>
      </c>
      <c r="G34" t="s" s="155">
        <f t="shared" si="0"/>
        <v>26</v>
      </c>
      <c r="H34" s="156"/>
      <c r="I34" t="s" s="155">
        <f t="shared" si="1"/>
        <v>28</v>
      </c>
      <c r="J34" s="156"/>
      <c r="K34" t="s" s="155">
        <f t="shared" si="2"/>
        <v>30</v>
      </c>
      <c r="L34" s="156"/>
      <c r="M34" t="s" s="155">
        <f t="shared" si="3"/>
        <v>32</v>
      </c>
      <c r="N34" s="156">
        <v>5</v>
      </c>
      <c r="O34" t="s" s="155">
        <f t="shared" si="4"/>
        <v>34</v>
      </c>
      <c r="P34" s="156"/>
      <c r="Q34" t="s" s="155">
        <f t="shared" si="5"/>
        <v>36</v>
      </c>
      <c r="R34" s="156"/>
      <c r="S34" t="s" s="155">
        <f t="shared" si="6"/>
        <v>38</v>
      </c>
      <c r="T34" s="156"/>
      <c r="U34" t="s" s="155">
        <f t="shared" si="7"/>
        <v>40</v>
      </c>
      <c r="V34" s="156"/>
      <c r="W34" t="s" s="155">
        <f t="shared" si="8"/>
        <v>42</v>
      </c>
      <c r="X34" s="156"/>
      <c r="Y34" t="s" s="155">
        <f t="shared" si="9"/>
        <v>43</v>
      </c>
      <c r="Z34" s="156"/>
      <c r="AA34" t="s" s="155">
        <f t="shared" si="10"/>
        <v>44</v>
      </c>
      <c r="AB34" s="156"/>
      <c r="AC34" s="157">
        <f>F34+H34+J34+L34+N34+P34+R34+T34+V34+X34+Z34+AB34</f>
        <v>15</v>
      </c>
      <c r="AD34" s="158">
        <f>IF(ISERROR(F34/$AC34),"",(F34/$AC34))</f>
        <v>0.6666666666666666</v>
      </c>
      <c r="AE34" s="159">
        <f>IF(ISERROR(H34/$AC34),"",(H34/$AC34))</f>
        <v>0</v>
      </c>
      <c r="AF34" s="159">
        <f>IF(ISERROR(J34/$AC34),"",(J34/$AC34))</f>
        <v>0</v>
      </c>
      <c r="AG34" s="159">
        <f>IF(ISERROR(L34/$AC34),"",(L34/$AC34))</f>
        <v>0</v>
      </c>
      <c r="AH34" s="159">
        <f>IF(ISERROR(N34/$AC34),"",(N34/$AC34))</f>
        <v>0.3333333333333333</v>
      </c>
      <c r="AI34" s="159">
        <f>IF(ISERROR(P34/$AC34),"",(P34/$AC34))</f>
        <v>0</v>
      </c>
      <c r="AJ34" s="159">
        <f>IF(ISERROR(R34/$AC34),"",(R34/$AC34))</f>
        <v>0</v>
      </c>
      <c r="AK34" s="159">
        <f>IF(ISERROR(T34/$AC34),"",(T34/$AC34))</f>
        <v>0</v>
      </c>
      <c r="AL34" s="159">
        <f>IF(ISERROR(V34/$AC34),"",(V34/$AC34))</f>
        <v>0</v>
      </c>
      <c r="AM34" s="159">
        <f>IF(ISERROR(X34/$AC34),"",(X34/$AC34))</f>
        <v>0</v>
      </c>
      <c r="AN34" s="159">
        <f>IF(ISERROR(Z34/$AC34),"",(Z34/$AC34))</f>
        <v>0</v>
      </c>
      <c r="AO34" s="159">
        <f>IF(ISERROR(AB34/$AC34),"",(AB34/$AC34))</f>
        <v>0</v>
      </c>
      <c r="AP34" s="160">
        <f>SUM(AD34:AO34)</f>
        <v>1</v>
      </c>
      <c r="AQ34" t="s" s="161">
        <f>B34</f>
        <v>128</v>
      </c>
    </row>
    <row r="35" s="140" customFormat="1" ht="17" customHeight="1">
      <c r="B35" t="s" s="152">
        <v>130</v>
      </c>
      <c r="C35" s="153">
        <v>1</v>
      </c>
      <c r="D35" s="153">
        <v>32</v>
      </c>
      <c r="E35" t="s" s="153">
        <v>131</v>
      </c>
      <c r="F35" s="154"/>
      <c r="G35" t="s" s="155">
        <f t="shared" si="0"/>
        <v>26</v>
      </c>
      <c r="H35" s="156"/>
      <c r="I35" t="s" s="155">
        <f t="shared" si="1"/>
        <v>28</v>
      </c>
      <c r="J35" s="156"/>
      <c r="K35" t="s" s="155">
        <f t="shared" si="2"/>
        <v>30</v>
      </c>
      <c r="L35" s="156"/>
      <c r="M35" t="s" s="155">
        <f t="shared" si="3"/>
        <v>32</v>
      </c>
      <c r="N35" s="156">
        <v>1</v>
      </c>
      <c r="O35" t="s" s="155">
        <f t="shared" si="4"/>
        <v>34</v>
      </c>
      <c r="P35" s="156"/>
      <c r="Q35" t="s" s="155">
        <f t="shared" si="5"/>
        <v>36</v>
      </c>
      <c r="R35" s="156"/>
      <c r="S35" t="s" s="155">
        <f t="shared" si="6"/>
        <v>38</v>
      </c>
      <c r="T35" s="156"/>
      <c r="U35" t="s" s="155">
        <f t="shared" si="7"/>
        <v>40</v>
      </c>
      <c r="V35" s="156"/>
      <c r="W35" t="s" s="155">
        <f t="shared" si="8"/>
        <v>42</v>
      </c>
      <c r="X35" s="156"/>
      <c r="Y35" t="s" s="155">
        <f t="shared" si="9"/>
        <v>43</v>
      </c>
      <c r="Z35" s="156"/>
      <c r="AA35" t="s" s="155">
        <f t="shared" si="10"/>
        <v>44</v>
      </c>
      <c r="AB35" s="156"/>
      <c r="AC35" s="157">
        <f>F35+H35+J35+L35+N35+P35+R35+T35+V35+X35+Z35+AB35</f>
        <v>1</v>
      </c>
      <c r="AD35" s="158">
        <f>IF(ISERROR(F35/$AC35),"",(F35/$AC35))</f>
        <v>0</v>
      </c>
      <c r="AE35" s="159">
        <f>IF(ISERROR(H35/$AC35),"",(H35/$AC35))</f>
        <v>0</v>
      </c>
      <c r="AF35" s="159">
        <f>IF(ISERROR(J35/$AC35),"",(J35/$AC35))</f>
        <v>0</v>
      </c>
      <c r="AG35" s="159">
        <f>IF(ISERROR(L35/$AC35),"",(L35/$AC35))</f>
        <v>0</v>
      </c>
      <c r="AH35" s="159">
        <f>IF(ISERROR(N35/$AC35),"",(N35/$AC35))</f>
        <v>1</v>
      </c>
      <c r="AI35" s="159">
        <f>IF(ISERROR(P35/$AC35),"",(P35/$AC35))</f>
        <v>0</v>
      </c>
      <c r="AJ35" s="159">
        <f>IF(ISERROR(R35/$AC35),"",(R35/$AC35))</f>
        <v>0</v>
      </c>
      <c r="AK35" s="159">
        <f>IF(ISERROR(T35/$AC35),"",(T35/$AC35))</f>
        <v>0</v>
      </c>
      <c r="AL35" s="159">
        <f>IF(ISERROR(V35/$AC35),"",(V35/$AC35))</f>
        <v>0</v>
      </c>
      <c r="AM35" s="159">
        <f>IF(ISERROR(X35/$AC35),"",(X35/$AC35))</f>
        <v>0</v>
      </c>
      <c r="AN35" s="159">
        <f>IF(ISERROR(Z35/$AC35),"",(Z35/$AC35))</f>
        <v>0</v>
      </c>
      <c r="AO35" s="159">
        <f>IF(ISERROR(AB35/$AC35),"",(AB35/$AC35))</f>
        <v>0</v>
      </c>
      <c r="AP35" s="160">
        <f>SUM(AD35:AO35)</f>
        <v>1</v>
      </c>
      <c r="AQ35" t="s" s="161">
        <f>B35</f>
        <v>130</v>
      </c>
    </row>
    <row r="36" s="140" customFormat="1" ht="17" customHeight="1">
      <c r="B36" t="s" s="152">
        <v>132</v>
      </c>
      <c r="C36" s="153">
        <v>1</v>
      </c>
      <c r="D36" s="153">
        <v>33</v>
      </c>
      <c r="E36" t="s" s="153">
        <v>133</v>
      </c>
      <c r="F36" s="154">
        <v>10</v>
      </c>
      <c r="G36" t="s" s="155">
        <f t="shared" si="0"/>
        <v>26</v>
      </c>
      <c r="H36" s="156"/>
      <c r="I36" t="s" s="155">
        <f t="shared" si="1"/>
        <v>28</v>
      </c>
      <c r="J36" s="156"/>
      <c r="K36" t="s" s="155">
        <f t="shared" si="2"/>
        <v>30</v>
      </c>
      <c r="L36" s="156"/>
      <c r="M36" t="s" s="155">
        <f t="shared" si="3"/>
        <v>32</v>
      </c>
      <c r="N36" s="156"/>
      <c r="O36" t="s" s="155">
        <f t="shared" si="4"/>
        <v>34</v>
      </c>
      <c r="P36" s="156">
        <v>0.125</v>
      </c>
      <c r="Q36" t="s" s="155">
        <f t="shared" si="5"/>
        <v>36</v>
      </c>
      <c r="R36" s="156"/>
      <c r="S36" t="s" s="155">
        <f t="shared" si="6"/>
        <v>38</v>
      </c>
      <c r="T36" s="156"/>
      <c r="U36" t="s" s="155">
        <f t="shared" si="7"/>
        <v>40</v>
      </c>
      <c r="V36" s="156"/>
      <c r="W36" t="s" s="155">
        <f t="shared" si="8"/>
        <v>42</v>
      </c>
      <c r="X36" s="156"/>
      <c r="Y36" t="s" s="155">
        <f t="shared" si="9"/>
        <v>43</v>
      </c>
      <c r="Z36" s="156"/>
      <c r="AA36" t="s" s="155">
        <f t="shared" si="10"/>
        <v>44</v>
      </c>
      <c r="AB36" s="156"/>
      <c r="AC36" s="157">
        <f>F36+H36+J36+L36+N36+P36+R36+T36+V36+X36+Z36+AB36</f>
        <v>10.125</v>
      </c>
      <c r="AD36" s="158">
        <f>IF(ISERROR(F36/$AC36),"",(F36/$AC36))</f>
        <v>0.9876543209876543</v>
      </c>
      <c r="AE36" s="159">
        <f>IF(ISERROR(H36/$AC36),"",(H36/$AC36))</f>
        <v>0</v>
      </c>
      <c r="AF36" s="159">
        <f>IF(ISERROR(J36/$AC36),"",(J36/$AC36))</f>
        <v>0</v>
      </c>
      <c r="AG36" s="159">
        <f>IF(ISERROR(L36/$AC36),"",(L36/$AC36))</f>
        <v>0</v>
      </c>
      <c r="AH36" s="159">
        <f>IF(ISERROR(N36/$AC36),"",(N36/$AC36))</f>
        <v>0</v>
      </c>
      <c r="AI36" s="159">
        <f>IF(ISERROR(P36/$AC36),"",(P36/$AC36))</f>
        <v>0.01234567901234568</v>
      </c>
      <c r="AJ36" s="159">
        <f>IF(ISERROR(R36/$AC36),"",(R36/$AC36))</f>
        <v>0</v>
      </c>
      <c r="AK36" s="159">
        <f>IF(ISERROR(T36/$AC36),"",(T36/$AC36))</f>
        <v>0</v>
      </c>
      <c r="AL36" s="159">
        <f>IF(ISERROR(V36/$AC36),"",(V36/$AC36))</f>
        <v>0</v>
      </c>
      <c r="AM36" s="159">
        <f>IF(ISERROR(X36/$AC36),"",(X36/$AC36))</f>
        <v>0</v>
      </c>
      <c r="AN36" s="159">
        <f>IF(ISERROR(Z36/$AC36),"",(Z36/$AC36))</f>
        <v>0</v>
      </c>
      <c r="AO36" s="159">
        <f>IF(ISERROR(AB36/$AC36),"",(AB36/$AC36))</f>
        <v>0</v>
      </c>
      <c r="AP36" s="160">
        <f>SUM(AD36:AO36)</f>
        <v>1</v>
      </c>
      <c r="AQ36" t="s" s="161">
        <f>B36</f>
        <v>132</v>
      </c>
    </row>
    <row r="37" s="140" customFormat="1" ht="17" customHeight="1">
      <c r="B37" t="s" s="152">
        <v>134</v>
      </c>
      <c r="C37" s="153">
        <v>1</v>
      </c>
      <c r="D37" s="153">
        <v>34</v>
      </c>
      <c r="E37" t="s" s="153">
        <v>135</v>
      </c>
      <c r="F37" s="154">
        <v>10</v>
      </c>
      <c r="G37" t="s" s="155">
        <f t="shared" si="0"/>
        <v>26</v>
      </c>
      <c r="H37" s="156"/>
      <c r="I37" t="s" s="155">
        <f t="shared" si="1"/>
        <v>28</v>
      </c>
      <c r="J37" s="156"/>
      <c r="K37" t="s" s="155">
        <f t="shared" si="2"/>
        <v>30</v>
      </c>
      <c r="L37" s="156"/>
      <c r="M37" t="s" s="155">
        <f t="shared" si="3"/>
        <v>32</v>
      </c>
      <c r="N37" s="156"/>
      <c r="O37" t="s" s="155">
        <f t="shared" si="4"/>
        <v>34</v>
      </c>
      <c r="P37" s="156">
        <v>0.25</v>
      </c>
      <c r="Q37" t="s" s="155">
        <f t="shared" si="5"/>
        <v>36</v>
      </c>
      <c r="R37" s="156"/>
      <c r="S37" t="s" s="155">
        <f t="shared" si="6"/>
        <v>38</v>
      </c>
      <c r="T37" s="156"/>
      <c r="U37" t="s" s="155">
        <f t="shared" si="7"/>
        <v>40</v>
      </c>
      <c r="V37" s="156"/>
      <c r="W37" t="s" s="155">
        <f t="shared" si="8"/>
        <v>42</v>
      </c>
      <c r="X37" s="156"/>
      <c r="Y37" t="s" s="155">
        <f t="shared" si="9"/>
        <v>43</v>
      </c>
      <c r="Z37" s="156"/>
      <c r="AA37" t="s" s="155">
        <f t="shared" si="10"/>
        <v>44</v>
      </c>
      <c r="AB37" s="156"/>
      <c r="AC37" s="157">
        <f>F37+H37+J37+L37+N37+P37+R37+T37+V37+X37+Z37+AB37</f>
        <v>10.25</v>
      </c>
      <c r="AD37" s="158">
        <f>IF(ISERROR(F37/$AC37),"",(F37/$AC37))</f>
        <v>0.975609756097561</v>
      </c>
      <c r="AE37" s="159">
        <f>IF(ISERROR(H37/$AC37),"",(H37/$AC37))</f>
        <v>0</v>
      </c>
      <c r="AF37" s="159">
        <f>IF(ISERROR(J37/$AC37),"",(J37/$AC37))</f>
        <v>0</v>
      </c>
      <c r="AG37" s="159">
        <f>IF(ISERROR(L37/$AC37),"",(L37/$AC37))</f>
        <v>0</v>
      </c>
      <c r="AH37" s="159">
        <f>IF(ISERROR(N37/$AC37),"",(N37/$AC37))</f>
        <v>0</v>
      </c>
      <c r="AI37" s="159">
        <f>IF(ISERROR(P37/$AC37),"",(P37/$AC37))</f>
        <v>0.02439024390243903</v>
      </c>
      <c r="AJ37" s="159">
        <f>IF(ISERROR(R37/$AC37),"",(R37/$AC37))</f>
        <v>0</v>
      </c>
      <c r="AK37" s="159">
        <f>IF(ISERROR(T37/$AC37),"",(T37/$AC37))</f>
        <v>0</v>
      </c>
      <c r="AL37" s="159">
        <f>IF(ISERROR(V37/$AC37),"",(V37/$AC37))</f>
        <v>0</v>
      </c>
      <c r="AM37" s="159">
        <f>IF(ISERROR(X37/$AC37),"",(X37/$AC37))</f>
        <v>0</v>
      </c>
      <c r="AN37" s="159">
        <f>IF(ISERROR(Z37/$AC37),"",(Z37/$AC37))</f>
        <v>0</v>
      </c>
      <c r="AO37" s="159">
        <f>IF(ISERROR(AB37/$AC37),"",(AB37/$AC37))</f>
        <v>0</v>
      </c>
      <c r="AP37" s="160">
        <f>SUM(AD37:AO37)</f>
        <v>1</v>
      </c>
      <c r="AQ37" t="s" s="161">
        <f>B37</f>
        <v>134</v>
      </c>
    </row>
    <row r="38" s="140" customFormat="1" ht="17" customHeight="1">
      <c r="B38" t="s" s="152">
        <v>136</v>
      </c>
      <c r="C38" s="153">
        <v>1</v>
      </c>
      <c r="D38" s="153">
        <v>35</v>
      </c>
      <c r="E38" t="s" s="153">
        <v>137</v>
      </c>
      <c r="F38" s="154">
        <v>10</v>
      </c>
      <c r="G38" t="s" s="155">
        <f t="shared" si="0"/>
        <v>26</v>
      </c>
      <c r="H38" s="156"/>
      <c r="I38" t="s" s="155">
        <f t="shared" si="1"/>
        <v>28</v>
      </c>
      <c r="J38" s="156"/>
      <c r="K38" t="s" s="155">
        <f t="shared" si="2"/>
        <v>30</v>
      </c>
      <c r="L38" s="156"/>
      <c r="M38" t="s" s="155">
        <f t="shared" si="3"/>
        <v>32</v>
      </c>
      <c r="N38" s="156"/>
      <c r="O38" t="s" s="155">
        <f t="shared" si="4"/>
        <v>34</v>
      </c>
      <c r="P38" s="156">
        <v>0.5</v>
      </c>
      <c r="Q38" t="s" s="155">
        <f t="shared" si="5"/>
        <v>36</v>
      </c>
      <c r="R38" s="156"/>
      <c r="S38" t="s" s="155">
        <f t="shared" si="6"/>
        <v>38</v>
      </c>
      <c r="T38" s="156"/>
      <c r="U38" t="s" s="155">
        <f t="shared" si="7"/>
        <v>40</v>
      </c>
      <c r="V38" s="156"/>
      <c r="W38" t="s" s="155">
        <f t="shared" si="8"/>
        <v>42</v>
      </c>
      <c r="X38" s="156"/>
      <c r="Y38" t="s" s="155">
        <f t="shared" si="9"/>
        <v>43</v>
      </c>
      <c r="Z38" s="156"/>
      <c r="AA38" t="s" s="155">
        <f t="shared" si="10"/>
        <v>44</v>
      </c>
      <c r="AB38" s="156"/>
      <c r="AC38" s="157">
        <f>F38+H38+J38+L38+N38+P38+R38+T38+V38+X38+Z38+AB38</f>
        <v>10.5</v>
      </c>
      <c r="AD38" s="158">
        <f>IF(ISERROR(F38/$AC38),"",(F38/$AC38))</f>
        <v>0.9523809523809523</v>
      </c>
      <c r="AE38" s="159">
        <f>IF(ISERROR(H38/$AC38),"",(H38/$AC38))</f>
        <v>0</v>
      </c>
      <c r="AF38" s="159">
        <f>IF(ISERROR(J38/$AC38),"",(J38/$AC38))</f>
        <v>0</v>
      </c>
      <c r="AG38" s="159">
        <f>IF(ISERROR(L38/$AC38),"",(L38/$AC38))</f>
        <v>0</v>
      </c>
      <c r="AH38" s="159">
        <f>IF(ISERROR(N38/$AC38),"",(N38/$AC38))</f>
        <v>0</v>
      </c>
      <c r="AI38" s="159">
        <f>IF(ISERROR(P38/$AC38),"",(P38/$AC38))</f>
        <v>0.04761904761904762</v>
      </c>
      <c r="AJ38" s="159">
        <f>IF(ISERROR(R38/$AC38),"",(R38/$AC38))</f>
        <v>0</v>
      </c>
      <c r="AK38" s="159">
        <f>IF(ISERROR(T38/$AC38),"",(T38/$AC38))</f>
        <v>0</v>
      </c>
      <c r="AL38" s="159">
        <f>IF(ISERROR(V38/$AC38),"",(V38/$AC38))</f>
        <v>0</v>
      </c>
      <c r="AM38" s="159">
        <f>IF(ISERROR(X38/$AC38),"",(X38/$AC38))</f>
        <v>0</v>
      </c>
      <c r="AN38" s="159">
        <f>IF(ISERROR(Z38/$AC38),"",(Z38/$AC38))</f>
        <v>0</v>
      </c>
      <c r="AO38" s="159">
        <f>IF(ISERROR(AB38/$AC38),"",(AB38/$AC38))</f>
        <v>0</v>
      </c>
      <c r="AP38" s="160">
        <f>SUM(AD38:AO38)</f>
        <v>1</v>
      </c>
      <c r="AQ38" t="s" s="161">
        <f>B38</f>
        <v>136</v>
      </c>
    </row>
    <row r="39" s="140" customFormat="1" ht="17" customHeight="1">
      <c r="B39" t="s" s="152">
        <v>138</v>
      </c>
      <c r="C39" s="153">
        <v>1</v>
      </c>
      <c r="D39" s="153">
        <v>36</v>
      </c>
      <c r="E39" t="s" s="153">
        <v>139</v>
      </c>
      <c r="F39" s="154">
        <v>10</v>
      </c>
      <c r="G39" t="s" s="155">
        <f t="shared" si="0"/>
        <v>26</v>
      </c>
      <c r="H39" s="156"/>
      <c r="I39" t="s" s="155">
        <f t="shared" si="1"/>
        <v>28</v>
      </c>
      <c r="J39" s="156"/>
      <c r="K39" t="s" s="155">
        <f t="shared" si="2"/>
        <v>30</v>
      </c>
      <c r="L39" s="156"/>
      <c r="M39" t="s" s="155">
        <f t="shared" si="3"/>
        <v>32</v>
      </c>
      <c r="N39" s="156"/>
      <c r="O39" t="s" s="155">
        <f t="shared" si="4"/>
        <v>34</v>
      </c>
      <c r="P39" s="156">
        <v>1</v>
      </c>
      <c r="Q39" t="s" s="155">
        <f t="shared" si="5"/>
        <v>36</v>
      </c>
      <c r="R39" s="156"/>
      <c r="S39" t="s" s="155">
        <f t="shared" si="6"/>
        <v>38</v>
      </c>
      <c r="T39" s="156"/>
      <c r="U39" t="s" s="155">
        <f t="shared" si="7"/>
        <v>40</v>
      </c>
      <c r="V39" s="156"/>
      <c r="W39" t="s" s="155">
        <f t="shared" si="8"/>
        <v>42</v>
      </c>
      <c r="X39" s="156"/>
      <c r="Y39" t="s" s="155">
        <f t="shared" si="9"/>
        <v>43</v>
      </c>
      <c r="Z39" s="156"/>
      <c r="AA39" t="s" s="155">
        <f t="shared" si="10"/>
        <v>44</v>
      </c>
      <c r="AB39" s="156"/>
      <c r="AC39" s="157">
        <f>F39+H39+J39+L39+N39+P39+R39+T39+V39+X39+Z39+AB39</f>
        <v>11</v>
      </c>
      <c r="AD39" s="158">
        <f>IF(ISERROR(F39/$AC39),"",(F39/$AC39))</f>
        <v>0.9090909090909091</v>
      </c>
      <c r="AE39" s="159">
        <f>IF(ISERROR(H39/$AC39),"",(H39/$AC39))</f>
        <v>0</v>
      </c>
      <c r="AF39" s="159">
        <f>IF(ISERROR(J39/$AC39),"",(J39/$AC39))</f>
        <v>0</v>
      </c>
      <c r="AG39" s="159">
        <f>IF(ISERROR(L39/$AC39),"",(L39/$AC39))</f>
        <v>0</v>
      </c>
      <c r="AH39" s="159">
        <f>IF(ISERROR(N39/$AC39),"",(N39/$AC39))</f>
        <v>0</v>
      </c>
      <c r="AI39" s="159">
        <f>IF(ISERROR(P39/$AC39),"",(P39/$AC39))</f>
        <v>0.09090909090909091</v>
      </c>
      <c r="AJ39" s="159">
        <f>IF(ISERROR(R39/$AC39),"",(R39/$AC39))</f>
        <v>0</v>
      </c>
      <c r="AK39" s="159">
        <f>IF(ISERROR(T39/$AC39),"",(T39/$AC39))</f>
        <v>0</v>
      </c>
      <c r="AL39" s="159">
        <f>IF(ISERROR(V39/$AC39),"",(V39/$AC39))</f>
        <v>0</v>
      </c>
      <c r="AM39" s="159">
        <f>IF(ISERROR(X39/$AC39),"",(X39/$AC39))</f>
        <v>0</v>
      </c>
      <c r="AN39" s="159">
        <f>IF(ISERROR(Z39/$AC39),"",(Z39/$AC39))</f>
        <v>0</v>
      </c>
      <c r="AO39" s="159">
        <f>IF(ISERROR(AB39/$AC39),"",(AB39/$AC39))</f>
        <v>0</v>
      </c>
      <c r="AP39" s="160">
        <f>SUM(AD39:AO39)</f>
        <v>1</v>
      </c>
      <c r="AQ39" t="s" s="161">
        <f>B39</f>
        <v>138</v>
      </c>
    </row>
    <row r="40" s="140" customFormat="1" ht="17" customHeight="1">
      <c r="B40" t="s" s="152">
        <v>140</v>
      </c>
      <c r="C40" s="153">
        <v>1</v>
      </c>
      <c r="D40" s="153">
        <v>37</v>
      </c>
      <c r="E40" t="s" s="153">
        <v>141</v>
      </c>
      <c r="F40" s="154">
        <v>10</v>
      </c>
      <c r="G40" t="s" s="155">
        <f t="shared" si="0"/>
        <v>26</v>
      </c>
      <c r="H40" s="156"/>
      <c r="I40" t="s" s="155">
        <f t="shared" si="1"/>
        <v>28</v>
      </c>
      <c r="J40" s="156"/>
      <c r="K40" t="s" s="155">
        <f t="shared" si="2"/>
        <v>30</v>
      </c>
      <c r="L40" s="156"/>
      <c r="M40" t="s" s="155">
        <f t="shared" si="3"/>
        <v>32</v>
      </c>
      <c r="N40" s="156"/>
      <c r="O40" t="s" s="155">
        <f t="shared" si="4"/>
        <v>34</v>
      </c>
      <c r="P40" s="156">
        <v>1.5</v>
      </c>
      <c r="Q40" t="s" s="155">
        <f t="shared" si="5"/>
        <v>36</v>
      </c>
      <c r="R40" s="156"/>
      <c r="S40" t="s" s="155">
        <f t="shared" si="6"/>
        <v>38</v>
      </c>
      <c r="T40" s="156"/>
      <c r="U40" t="s" s="155">
        <f t="shared" si="7"/>
        <v>40</v>
      </c>
      <c r="V40" s="156"/>
      <c r="W40" t="s" s="155">
        <f t="shared" si="8"/>
        <v>42</v>
      </c>
      <c r="X40" s="156"/>
      <c r="Y40" t="s" s="155">
        <f t="shared" si="9"/>
        <v>43</v>
      </c>
      <c r="Z40" s="156"/>
      <c r="AA40" t="s" s="155">
        <f t="shared" si="10"/>
        <v>44</v>
      </c>
      <c r="AB40" s="156"/>
      <c r="AC40" s="157">
        <f>F40+H40+J40+L40+N40+P40+R40+T40+V40+X40+Z40+AB40</f>
        <v>11.5</v>
      </c>
      <c r="AD40" s="158">
        <f>IF(ISERROR(F40/$AC40),"",(F40/$AC40))</f>
        <v>0.8695652173913043</v>
      </c>
      <c r="AE40" s="159">
        <f>IF(ISERROR(H40/$AC40),"",(H40/$AC40))</f>
        <v>0</v>
      </c>
      <c r="AF40" s="159">
        <f>IF(ISERROR(J40/$AC40),"",(J40/$AC40))</f>
        <v>0</v>
      </c>
      <c r="AG40" s="159">
        <f>IF(ISERROR(L40/$AC40),"",(L40/$AC40))</f>
        <v>0</v>
      </c>
      <c r="AH40" s="159">
        <f>IF(ISERROR(N40/$AC40),"",(N40/$AC40))</f>
        <v>0</v>
      </c>
      <c r="AI40" s="159">
        <f>IF(ISERROR(P40/$AC40),"",(P40/$AC40))</f>
        <v>0.1304347826086956</v>
      </c>
      <c r="AJ40" s="159">
        <f>IF(ISERROR(R40/$AC40),"",(R40/$AC40))</f>
        <v>0</v>
      </c>
      <c r="AK40" s="159">
        <f>IF(ISERROR(T40/$AC40),"",(T40/$AC40))</f>
        <v>0</v>
      </c>
      <c r="AL40" s="159">
        <f>IF(ISERROR(V40/$AC40),"",(V40/$AC40))</f>
        <v>0</v>
      </c>
      <c r="AM40" s="159">
        <f>IF(ISERROR(X40/$AC40),"",(X40/$AC40))</f>
        <v>0</v>
      </c>
      <c r="AN40" s="159">
        <f>IF(ISERROR(Z40/$AC40),"",(Z40/$AC40))</f>
        <v>0</v>
      </c>
      <c r="AO40" s="159">
        <f>IF(ISERROR(AB40/$AC40),"",(AB40/$AC40))</f>
        <v>0</v>
      </c>
      <c r="AP40" s="160">
        <f>SUM(AD40:AO40)</f>
        <v>1</v>
      </c>
      <c r="AQ40" t="s" s="161">
        <f>B40</f>
        <v>140</v>
      </c>
    </row>
    <row r="41" s="140" customFormat="1" ht="17" customHeight="1">
      <c r="B41" t="s" s="152">
        <v>142</v>
      </c>
      <c r="C41" s="153">
        <v>1</v>
      </c>
      <c r="D41" s="153">
        <v>38</v>
      </c>
      <c r="E41" t="s" s="153">
        <v>143</v>
      </c>
      <c r="F41" s="154">
        <v>10</v>
      </c>
      <c r="G41" t="s" s="155">
        <f t="shared" si="0"/>
        <v>26</v>
      </c>
      <c r="H41" s="156"/>
      <c r="I41" t="s" s="155">
        <f t="shared" si="1"/>
        <v>28</v>
      </c>
      <c r="J41" s="156"/>
      <c r="K41" t="s" s="155">
        <f t="shared" si="2"/>
        <v>30</v>
      </c>
      <c r="L41" s="156"/>
      <c r="M41" t="s" s="155">
        <f t="shared" si="3"/>
        <v>32</v>
      </c>
      <c r="N41" s="156"/>
      <c r="O41" t="s" s="155">
        <f t="shared" si="4"/>
        <v>34</v>
      </c>
      <c r="P41" s="156">
        <v>2.5</v>
      </c>
      <c r="Q41" t="s" s="155">
        <f t="shared" si="5"/>
        <v>36</v>
      </c>
      <c r="R41" s="156"/>
      <c r="S41" t="s" s="155">
        <f t="shared" si="6"/>
        <v>38</v>
      </c>
      <c r="T41" s="156"/>
      <c r="U41" t="s" s="155">
        <f t="shared" si="7"/>
        <v>40</v>
      </c>
      <c r="V41" s="156"/>
      <c r="W41" t="s" s="155">
        <f t="shared" si="8"/>
        <v>42</v>
      </c>
      <c r="X41" s="156"/>
      <c r="Y41" t="s" s="155">
        <f t="shared" si="9"/>
        <v>43</v>
      </c>
      <c r="Z41" s="156"/>
      <c r="AA41" t="s" s="155">
        <f t="shared" si="10"/>
        <v>44</v>
      </c>
      <c r="AB41" s="156"/>
      <c r="AC41" s="157">
        <f>F41+H41+J41+L41+N41+P41+R41+T41+V41+X41+Z41+AB41</f>
        <v>12.5</v>
      </c>
      <c r="AD41" s="158">
        <f>IF(ISERROR(F41/$AC41),"",(F41/$AC41))</f>
        <v>0.8</v>
      </c>
      <c r="AE41" s="159">
        <f>IF(ISERROR(H41/$AC41),"",(H41/$AC41))</f>
        <v>0</v>
      </c>
      <c r="AF41" s="159">
        <f>IF(ISERROR(J41/$AC41),"",(J41/$AC41))</f>
        <v>0</v>
      </c>
      <c r="AG41" s="159">
        <f>IF(ISERROR(L41/$AC41),"",(L41/$AC41))</f>
        <v>0</v>
      </c>
      <c r="AH41" s="159">
        <f>IF(ISERROR(N41/$AC41),"",(N41/$AC41))</f>
        <v>0</v>
      </c>
      <c r="AI41" s="159">
        <f>IF(ISERROR(P41/$AC41),"",(P41/$AC41))</f>
        <v>0.2</v>
      </c>
      <c r="AJ41" s="159">
        <f>IF(ISERROR(R41/$AC41),"",(R41/$AC41))</f>
        <v>0</v>
      </c>
      <c r="AK41" s="159">
        <f>IF(ISERROR(T41/$AC41),"",(T41/$AC41))</f>
        <v>0</v>
      </c>
      <c r="AL41" s="159">
        <f>IF(ISERROR(V41/$AC41),"",(V41/$AC41))</f>
        <v>0</v>
      </c>
      <c r="AM41" s="159">
        <f>IF(ISERROR(X41/$AC41),"",(X41/$AC41))</f>
        <v>0</v>
      </c>
      <c r="AN41" s="159">
        <f>IF(ISERROR(Z41/$AC41),"",(Z41/$AC41))</f>
        <v>0</v>
      </c>
      <c r="AO41" s="159">
        <f>IF(ISERROR(AB41/$AC41),"",(AB41/$AC41))</f>
        <v>0</v>
      </c>
      <c r="AP41" s="160">
        <f>SUM(AD41:AO41)</f>
        <v>1</v>
      </c>
      <c r="AQ41" t="s" s="161">
        <f>B41</f>
        <v>142</v>
      </c>
    </row>
    <row r="42" s="140" customFormat="1" ht="17" customHeight="1">
      <c r="B42" t="s" s="152">
        <v>144</v>
      </c>
      <c r="C42" s="153">
        <v>1</v>
      </c>
      <c r="D42" s="153">
        <v>39</v>
      </c>
      <c r="E42" t="s" s="153">
        <v>145</v>
      </c>
      <c r="F42" s="154">
        <v>10</v>
      </c>
      <c r="G42" t="s" s="155">
        <f t="shared" si="0"/>
        <v>26</v>
      </c>
      <c r="H42" s="156"/>
      <c r="I42" t="s" s="155">
        <f t="shared" si="1"/>
        <v>28</v>
      </c>
      <c r="J42" s="156"/>
      <c r="K42" t="s" s="155">
        <f t="shared" si="2"/>
        <v>30</v>
      </c>
      <c r="L42" s="156"/>
      <c r="M42" t="s" s="155">
        <f t="shared" si="3"/>
        <v>32</v>
      </c>
      <c r="N42" s="156"/>
      <c r="O42" t="s" s="155">
        <f t="shared" si="4"/>
        <v>34</v>
      </c>
      <c r="P42" s="156">
        <v>5</v>
      </c>
      <c r="Q42" t="s" s="155">
        <f t="shared" si="5"/>
        <v>36</v>
      </c>
      <c r="R42" s="156"/>
      <c r="S42" t="s" s="155">
        <f t="shared" si="6"/>
        <v>38</v>
      </c>
      <c r="T42" s="156"/>
      <c r="U42" t="s" s="155">
        <f t="shared" si="7"/>
        <v>40</v>
      </c>
      <c r="V42" s="156"/>
      <c r="W42" t="s" s="155">
        <f t="shared" si="8"/>
        <v>42</v>
      </c>
      <c r="X42" s="156"/>
      <c r="Y42" t="s" s="155">
        <f t="shared" si="9"/>
        <v>43</v>
      </c>
      <c r="Z42" s="156"/>
      <c r="AA42" t="s" s="155">
        <f t="shared" si="10"/>
        <v>44</v>
      </c>
      <c r="AB42" s="156"/>
      <c r="AC42" s="157">
        <f>F42+H42+J42+L42+N42+P42+R42+T42+V42+X42+Z42+AB42</f>
        <v>15</v>
      </c>
      <c r="AD42" s="158">
        <f>IF(ISERROR(F42/$AC42),"",(F42/$AC42))</f>
        <v>0.6666666666666666</v>
      </c>
      <c r="AE42" s="159">
        <f>IF(ISERROR(H42/$AC42),"",(H42/$AC42))</f>
        <v>0</v>
      </c>
      <c r="AF42" s="159">
        <f>IF(ISERROR(J42/$AC42),"",(J42/$AC42))</f>
        <v>0</v>
      </c>
      <c r="AG42" s="159">
        <f>IF(ISERROR(L42/$AC42),"",(L42/$AC42))</f>
        <v>0</v>
      </c>
      <c r="AH42" s="159">
        <f>IF(ISERROR(N42/$AC42),"",(N42/$AC42))</f>
        <v>0</v>
      </c>
      <c r="AI42" s="159">
        <f>IF(ISERROR(P42/$AC42),"",(P42/$AC42))</f>
        <v>0.3333333333333333</v>
      </c>
      <c r="AJ42" s="159">
        <f>IF(ISERROR(R42/$AC42),"",(R42/$AC42))</f>
        <v>0</v>
      </c>
      <c r="AK42" s="159">
        <f>IF(ISERROR(T42/$AC42),"",(T42/$AC42))</f>
        <v>0</v>
      </c>
      <c r="AL42" s="159">
        <f>IF(ISERROR(V42/$AC42),"",(V42/$AC42))</f>
        <v>0</v>
      </c>
      <c r="AM42" s="159">
        <f>IF(ISERROR(X42/$AC42),"",(X42/$AC42))</f>
        <v>0</v>
      </c>
      <c r="AN42" s="159">
        <f>IF(ISERROR(Z42/$AC42),"",(Z42/$AC42))</f>
        <v>0</v>
      </c>
      <c r="AO42" s="159">
        <f>IF(ISERROR(AB42/$AC42),"",(AB42/$AC42))</f>
        <v>0</v>
      </c>
      <c r="AP42" s="160">
        <f>SUM(AD42:AO42)</f>
        <v>1</v>
      </c>
      <c r="AQ42" t="s" s="161">
        <f>B42</f>
        <v>144</v>
      </c>
    </row>
    <row r="43" s="140" customFormat="1" ht="17" customHeight="1">
      <c r="B43" t="s" s="152">
        <v>146</v>
      </c>
      <c r="C43" s="153">
        <v>1</v>
      </c>
      <c r="D43" s="153">
        <v>40</v>
      </c>
      <c r="E43" t="s" s="153">
        <v>147</v>
      </c>
      <c r="F43" s="154"/>
      <c r="G43" t="s" s="155">
        <f t="shared" si="0"/>
        <v>26</v>
      </c>
      <c r="H43" s="156"/>
      <c r="I43" t="s" s="155">
        <f t="shared" si="1"/>
        <v>28</v>
      </c>
      <c r="J43" s="156"/>
      <c r="K43" t="s" s="155">
        <f t="shared" si="2"/>
        <v>30</v>
      </c>
      <c r="L43" s="156"/>
      <c r="M43" t="s" s="155">
        <f t="shared" si="3"/>
        <v>32</v>
      </c>
      <c r="N43" s="156"/>
      <c r="O43" t="s" s="155">
        <f t="shared" si="4"/>
        <v>34</v>
      </c>
      <c r="P43" s="156">
        <v>1</v>
      </c>
      <c r="Q43" t="s" s="155">
        <f t="shared" si="5"/>
        <v>36</v>
      </c>
      <c r="R43" s="156"/>
      <c r="S43" t="s" s="155">
        <f t="shared" si="6"/>
        <v>38</v>
      </c>
      <c r="T43" s="156"/>
      <c r="U43" t="s" s="155">
        <f t="shared" si="7"/>
        <v>40</v>
      </c>
      <c r="V43" s="156"/>
      <c r="W43" t="s" s="155">
        <f t="shared" si="8"/>
        <v>42</v>
      </c>
      <c r="X43" s="156"/>
      <c r="Y43" t="s" s="155">
        <f t="shared" si="9"/>
        <v>43</v>
      </c>
      <c r="Z43" s="156"/>
      <c r="AA43" t="s" s="155">
        <f t="shared" si="10"/>
        <v>44</v>
      </c>
      <c r="AB43" s="156"/>
      <c r="AC43" s="157">
        <f>F43+H43+J43+L43+N43+P43+R43+T43+V43+X43+Z43+AB43</f>
        <v>1</v>
      </c>
      <c r="AD43" s="158">
        <f>IF(ISERROR(F43/$AC43),"",(F43/$AC43))</f>
        <v>0</v>
      </c>
      <c r="AE43" s="159">
        <f>IF(ISERROR(H43/$AC43),"",(H43/$AC43))</f>
        <v>0</v>
      </c>
      <c r="AF43" s="159">
        <f>IF(ISERROR(J43/$AC43),"",(J43/$AC43))</f>
        <v>0</v>
      </c>
      <c r="AG43" s="159">
        <f>IF(ISERROR(L43/$AC43),"",(L43/$AC43))</f>
        <v>0</v>
      </c>
      <c r="AH43" s="159">
        <f>IF(ISERROR(N43/$AC43),"",(N43/$AC43))</f>
        <v>0</v>
      </c>
      <c r="AI43" s="159">
        <f>IF(ISERROR(P43/$AC43),"",(P43/$AC43))</f>
        <v>1</v>
      </c>
      <c r="AJ43" s="159">
        <f>IF(ISERROR(R43/$AC43),"",(R43/$AC43))</f>
        <v>0</v>
      </c>
      <c r="AK43" s="159">
        <f>IF(ISERROR(T43/$AC43),"",(T43/$AC43))</f>
        <v>0</v>
      </c>
      <c r="AL43" s="159">
        <f>IF(ISERROR(V43/$AC43),"",(V43/$AC43))</f>
        <v>0</v>
      </c>
      <c r="AM43" s="159">
        <f>IF(ISERROR(X43/$AC43),"",(X43/$AC43))</f>
        <v>0</v>
      </c>
      <c r="AN43" s="159">
        <f>IF(ISERROR(Z43/$AC43),"",(Z43/$AC43))</f>
        <v>0</v>
      </c>
      <c r="AO43" s="159">
        <f>IF(ISERROR(AB43/$AC43),"",(AB43/$AC43))</f>
        <v>0</v>
      </c>
      <c r="AP43" s="160">
        <f>SUM(AD43:AO43)</f>
        <v>1</v>
      </c>
      <c r="AQ43" t="s" s="161">
        <f>B43</f>
        <v>146</v>
      </c>
    </row>
    <row r="44" s="140" customFormat="1" ht="17" customHeight="1">
      <c r="B44" t="s" s="152">
        <v>148</v>
      </c>
      <c r="C44" s="153">
        <v>1</v>
      </c>
      <c r="D44" s="153">
        <v>41</v>
      </c>
      <c r="E44" t="s" s="153">
        <v>149</v>
      </c>
      <c r="F44" s="154">
        <v>10</v>
      </c>
      <c r="G44" t="s" s="155">
        <f t="shared" si="0"/>
        <v>26</v>
      </c>
      <c r="H44" s="156"/>
      <c r="I44" t="s" s="155">
        <f t="shared" si="1"/>
        <v>28</v>
      </c>
      <c r="J44" s="156"/>
      <c r="K44" t="s" s="155">
        <f t="shared" si="2"/>
        <v>30</v>
      </c>
      <c r="L44" s="156"/>
      <c r="M44" t="s" s="155">
        <f t="shared" si="3"/>
        <v>32</v>
      </c>
      <c r="N44" s="156"/>
      <c r="O44" t="s" s="155">
        <f t="shared" si="4"/>
        <v>34</v>
      </c>
      <c r="P44" s="156"/>
      <c r="Q44" t="s" s="155">
        <f t="shared" si="5"/>
        <v>36</v>
      </c>
      <c r="R44" s="156">
        <v>0.125</v>
      </c>
      <c r="S44" t="s" s="155">
        <f t="shared" si="6"/>
        <v>38</v>
      </c>
      <c r="T44" s="156"/>
      <c r="U44" t="s" s="155">
        <f t="shared" si="7"/>
        <v>40</v>
      </c>
      <c r="V44" s="156"/>
      <c r="W44" t="s" s="155">
        <f t="shared" si="8"/>
        <v>42</v>
      </c>
      <c r="X44" s="156"/>
      <c r="Y44" t="s" s="155">
        <f t="shared" si="9"/>
        <v>43</v>
      </c>
      <c r="Z44" s="156"/>
      <c r="AA44" t="s" s="155">
        <f t="shared" si="10"/>
        <v>44</v>
      </c>
      <c r="AB44" s="156"/>
      <c r="AC44" s="157">
        <f>F44+H44+J44+L44+N44+P44+R44+T44+V44+X44+Z44+AB44</f>
        <v>10.125</v>
      </c>
      <c r="AD44" s="158">
        <f>IF(ISERROR(F44/$AC44),"",(F44/$AC44))</f>
        <v>0.9876543209876543</v>
      </c>
      <c r="AE44" s="159">
        <f>IF(ISERROR(H44/$AC44),"",(H44/$AC44))</f>
        <v>0</v>
      </c>
      <c r="AF44" s="159">
        <f>IF(ISERROR(J44/$AC44),"",(J44/$AC44))</f>
        <v>0</v>
      </c>
      <c r="AG44" s="159">
        <f>IF(ISERROR(L44/$AC44),"",(L44/$AC44))</f>
        <v>0</v>
      </c>
      <c r="AH44" s="159">
        <f>IF(ISERROR(N44/$AC44),"",(N44/$AC44))</f>
        <v>0</v>
      </c>
      <c r="AI44" s="159">
        <f>IF(ISERROR(P44/$AC44),"",(P44/$AC44))</f>
        <v>0</v>
      </c>
      <c r="AJ44" s="159">
        <f>IF(ISERROR(R44/$AC44),"",(R44/$AC44))</f>
        <v>0.01234567901234568</v>
      </c>
      <c r="AK44" s="159">
        <f>IF(ISERROR(T44/$AC44),"",(T44/$AC44))</f>
        <v>0</v>
      </c>
      <c r="AL44" s="159">
        <f>IF(ISERROR(V44/$AC44),"",(V44/$AC44))</f>
        <v>0</v>
      </c>
      <c r="AM44" s="159">
        <f>IF(ISERROR(X44/$AC44),"",(X44/$AC44))</f>
        <v>0</v>
      </c>
      <c r="AN44" s="159">
        <f>IF(ISERROR(Z44/$AC44),"",(Z44/$AC44))</f>
        <v>0</v>
      </c>
      <c r="AO44" s="159">
        <f>IF(ISERROR(AB44/$AC44),"",(AB44/$AC44))</f>
        <v>0</v>
      </c>
      <c r="AP44" s="160">
        <f>SUM(AD44:AO44)</f>
        <v>1</v>
      </c>
      <c r="AQ44" t="s" s="161">
        <f>B44</f>
        <v>148</v>
      </c>
    </row>
    <row r="45" s="140" customFormat="1" ht="17" customHeight="1">
      <c r="B45" t="s" s="152">
        <v>150</v>
      </c>
      <c r="C45" s="153">
        <v>1</v>
      </c>
      <c r="D45" s="153">
        <v>42</v>
      </c>
      <c r="E45" t="s" s="153">
        <v>151</v>
      </c>
      <c r="F45" s="154">
        <v>10</v>
      </c>
      <c r="G45" t="s" s="155">
        <f t="shared" si="0"/>
        <v>26</v>
      </c>
      <c r="H45" s="156"/>
      <c r="I45" t="s" s="155">
        <f t="shared" si="1"/>
        <v>28</v>
      </c>
      <c r="J45" s="156"/>
      <c r="K45" t="s" s="155">
        <f t="shared" si="2"/>
        <v>30</v>
      </c>
      <c r="L45" s="156"/>
      <c r="M45" t="s" s="155">
        <f t="shared" si="3"/>
        <v>32</v>
      </c>
      <c r="N45" s="156"/>
      <c r="O45" t="s" s="155">
        <f t="shared" si="4"/>
        <v>34</v>
      </c>
      <c r="P45" s="156"/>
      <c r="Q45" t="s" s="155">
        <f t="shared" si="5"/>
        <v>36</v>
      </c>
      <c r="R45" s="156">
        <v>0.25</v>
      </c>
      <c r="S45" t="s" s="155">
        <f t="shared" si="6"/>
        <v>38</v>
      </c>
      <c r="T45" s="156"/>
      <c r="U45" t="s" s="155">
        <f t="shared" si="7"/>
        <v>40</v>
      </c>
      <c r="V45" s="156"/>
      <c r="W45" t="s" s="155">
        <f t="shared" si="8"/>
        <v>42</v>
      </c>
      <c r="X45" s="156"/>
      <c r="Y45" t="s" s="155">
        <f t="shared" si="9"/>
        <v>43</v>
      </c>
      <c r="Z45" s="156"/>
      <c r="AA45" t="s" s="155">
        <f t="shared" si="10"/>
        <v>44</v>
      </c>
      <c r="AB45" s="156"/>
      <c r="AC45" s="157">
        <f>F45+H45+J45+L45+N45+P45+R45+T45+V45+X45+Z45+AB45</f>
        <v>10.25</v>
      </c>
      <c r="AD45" s="158">
        <f>IF(ISERROR(F45/$AC45),"",(F45/$AC45))</f>
        <v>0.975609756097561</v>
      </c>
      <c r="AE45" s="159">
        <f>IF(ISERROR(H45/$AC45),"",(H45/$AC45))</f>
        <v>0</v>
      </c>
      <c r="AF45" s="159">
        <f>IF(ISERROR(J45/$AC45),"",(J45/$AC45))</f>
        <v>0</v>
      </c>
      <c r="AG45" s="159">
        <f>IF(ISERROR(L45/$AC45),"",(L45/$AC45))</f>
        <v>0</v>
      </c>
      <c r="AH45" s="159">
        <f>IF(ISERROR(N45/$AC45),"",(N45/$AC45))</f>
        <v>0</v>
      </c>
      <c r="AI45" s="159">
        <f>IF(ISERROR(P45/$AC45),"",(P45/$AC45))</f>
        <v>0</v>
      </c>
      <c r="AJ45" s="159">
        <f>IF(ISERROR(R45/$AC45),"",(R45/$AC45))</f>
        <v>0.02439024390243903</v>
      </c>
      <c r="AK45" s="159">
        <f>IF(ISERROR(T45/$AC45),"",(T45/$AC45))</f>
        <v>0</v>
      </c>
      <c r="AL45" s="159">
        <f>IF(ISERROR(V45/$AC45),"",(V45/$AC45))</f>
        <v>0</v>
      </c>
      <c r="AM45" s="159">
        <f>IF(ISERROR(X45/$AC45),"",(X45/$AC45))</f>
        <v>0</v>
      </c>
      <c r="AN45" s="159">
        <f>IF(ISERROR(Z45/$AC45),"",(Z45/$AC45))</f>
        <v>0</v>
      </c>
      <c r="AO45" s="159">
        <f>IF(ISERROR(AB45/$AC45),"",(AB45/$AC45))</f>
        <v>0</v>
      </c>
      <c r="AP45" s="160">
        <f>SUM(AD45:AO45)</f>
        <v>1</v>
      </c>
      <c r="AQ45" t="s" s="161">
        <f>B45</f>
        <v>150</v>
      </c>
    </row>
    <row r="46" s="140" customFormat="1" ht="17" customHeight="1">
      <c r="B46" t="s" s="152">
        <v>152</v>
      </c>
      <c r="C46" s="153">
        <v>1</v>
      </c>
      <c r="D46" s="153">
        <v>43</v>
      </c>
      <c r="E46" t="s" s="153">
        <v>153</v>
      </c>
      <c r="F46" s="154">
        <v>10</v>
      </c>
      <c r="G46" t="s" s="155">
        <f t="shared" si="0"/>
        <v>26</v>
      </c>
      <c r="H46" s="156"/>
      <c r="I46" t="s" s="155">
        <f t="shared" si="1"/>
        <v>28</v>
      </c>
      <c r="J46" s="156"/>
      <c r="K46" t="s" s="155">
        <f t="shared" si="2"/>
        <v>30</v>
      </c>
      <c r="L46" s="156"/>
      <c r="M46" t="s" s="155">
        <f t="shared" si="3"/>
        <v>32</v>
      </c>
      <c r="N46" s="156"/>
      <c r="O46" t="s" s="155">
        <f t="shared" si="4"/>
        <v>34</v>
      </c>
      <c r="P46" s="156"/>
      <c r="Q46" t="s" s="155">
        <f t="shared" si="5"/>
        <v>36</v>
      </c>
      <c r="R46" s="156">
        <v>0.5</v>
      </c>
      <c r="S46" t="s" s="155">
        <f t="shared" si="6"/>
        <v>38</v>
      </c>
      <c r="T46" s="156"/>
      <c r="U46" t="s" s="155">
        <f t="shared" si="7"/>
        <v>40</v>
      </c>
      <c r="V46" s="156"/>
      <c r="W46" t="s" s="155">
        <f t="shared" si="8"/>
        <v>42</v>
      </c>
      <c r="X46" s="156"/>
      <c r="Y46" t="s" s="155">
        <f t="shared" si="9"/>
        <v>43</v>
      </c>
      <c r="Z46" s="156"/>
      <c r="AA46" t="s" s="155">
        <f t="shared" si="10"/>
        <v>44</v>
      </c>
      <c r="AB46" s="156"/>
      <c r="AC46" s="157">
        <f>F46+H46+J46+L46+N46+P46+R46+T46+V46+X46+Z46+AB46</f>
        <v>10.5</v>
      </c>
      <c r="AD46" s="158">
        <f>IF(ISERROR(F46/$AC46),"",(F46/$AC46))</f>
        <v>0.9523809523809523</v>
      </c>
      <c r="AE46" s="159">
        <f>IF(ISERROR(H46/$AC46),"",(H46/$AC46))</f>
        <v>0</v>
      </c>
      <c r="AF46" s="159">
        <f>IF(ISERROR(J46/$AC46),"",(J46/$AC46))</f>
        <v>0</v>
      </c>
      <c r="AG46" s="159">
        <f>IF(ISERROR(L46/$AC46),"",(L46/$AC46))</f>
        <v>0</v>
      </c>
      <c r="AH46" s="159">
        <f>IF(ISERROR(N46/$AC46),"",(N46/$AC46))</f>
        <v>0</v>
      </c>
      <c r="AI46" s="159">
        <f>IF(ISERROR(P46/$AC46),"",(P46/$AC46))</f>
        <v>0</v>
      </c>
      <c r="AJ46" s="159">
        <f>IF(ISERROR(R46/$AC46),"",(R46/$AC46))</f>
        <v>0.04761904761904762</v>
      </c>
      <c r="AK46" s="159">
        <f>IF(ISERROR(T46/$AC46),"",(T46/$AC46))</f>
        <v>0</v>
      </c>
      <c r="AL46" s="159">
        <f>IF(ISERROR(V46/$AC46),"",(V46/$AC46))</f>
        <v>0</v>
      </c>
      <c r="AM46" s="159">
        <f>IF(ISERROR(X46/$AC46),"",(X46/$AC46))</f>
        <v>0</v>
      </c>
      <c r="AN46" s="159">
        <f>IF(ISERROR(Z46/$AC46),"",(Z46/$AC46))</f>
        <v>0</v>
      </c>
      <c r="AO46" s="159">
        <f>IF(ISERROR(AB46/$AC46),"",(AB46/$AC46))</f>
        <v>0</v>
      </c>
      <c r="AP46" s="160">
        <f>SUM(AD46:AO46)</f>
        <v>1</v>
      </c>
      <c r="AQ46" t="s" s="161">
        <f>B46</f>
        <v>152</v>
      </c>
    </row>
    <row r="47" s="140" customFormat="1" ht="17" customHeight="1">
      <c r="B47" t="s" s="152">
        <v>154</v>
      </c>
      <c r="C47" s="153">
        <v>1</v>
      </c>
      <c r="D47" s="153">
        <v>44</v>
      </c>
      <c r="E47" t="s" s="153">
        <v>155</v>
      </c>
      <c r="F47" s="154">
        <v>10</v>
      </c>
      <c r="G47" t="s" s="155">
        <f t="shared" si="0"/>
        <v>26</v>
      </c>
      <c r="H47" s="156"/>
      <c r="I47" t="s" s="155">
        <f t="shared" si="1"/>
        <v>28</v>
      </c>
      <c r="J47" s="156"/>
      <c r="K47" t="s" s="155">
        <f t="shared" si="2"/>
        <v>30</v>
      </c>
      <c r="L47" s="156"/>
      <c r="M47" t="s" s="155">
        <f t="shared" si="3"/>
        <v>32</v>
      </c>
      <c r="N47" s="156"/>
      <c r="O47" t="s" s="155">
        <f t="shared" si="4"/>
        <v>34</v>
      </c>
      <c r="P47" s="156"/>
      <c r="Q47" t="s" s="155">
        <f t="shared" si="5"/>
        <v>36</v>
      </c>
      <c r="R47" s="156">
        <v>1</v>
      </c>
      <c r="S47" t="s" s="155">
        <f t="shared" si="6"/>
        <v>38</v>
      </c>
      <c r="T47" s="156"/>
      <c r="U47" t="s" s="155">
        <f t="shared" si="7"/>
        <v>40</v>
      </c>
      <c r="V47" s="156"/>
      <c r="W47" t="s" s="155">
        <f t="shared" si="8"/>
        <v>42</v>
      </c>
      <c r="X47" s="156"/>
      <c r="Y47" t="s" s="155">
        <f t="shared" si="9"/>
        <v>43</v>
      </c>
      <c r="Z47" s="156"/>
      <c r="AA47" t="s" s="155">
        <f t="shared" si="10"/>
        <v>44</v>
      </c>
      <c r="AB47" s="156"/>
      <c r="AC47" s="157">
        <f>F47+H47+J47+L47+N47+P47+R47+T47+V47+X47+Z47+AB47</f>
        <v>11</v>
      </c>
      <c r="AD47" s="158">
        <f>IF(ISERROR(F47/$AC47),"",(F47/$AC47))</f>
        <v>0.9090909090909091</v>
      </c>
      <c r="AE47" s="159">
        <f>IF(ISERROR(H47/$AC47),"",(H47/$AC47))</f>
        <v>0</v>
      </c>
      <c r="AF47" s="159">
        <f>IF(ISERROR(J47/$AC47),"",(J47/$AC47))</f>
        <v>0</v>
      </c>
      <c r="AG47" s="159">
        <f>IF(ISERROR(L47/$AC47),"",(L47/$AC47))</f>
        <v>0</v>
      </c>
      <c r="AH47" s="159">
        <f>IF(ISERROR(N47/$AC47),"",(N47/$AC47))</f>
        <v>0</v>
      </c>
      <c r="AI47" s="159">
        <f>IF(ISERROR(P47/$AC47),"",(P47/$AC47))</f>
        <v>0</v>
      </c>
      <c r="AJ47" s="159">
        <f>IF(ISERROR(R47/$AC47),"",(R47/$AC47))</f>
        <v>0.09090909090909091</v>
      </c>
      <c r="AK47" s="159">
        <f>IF(ISERROR(T47/$AC47),"",(T47/$AC47))</f>
        <v>0</v>
      </c>
      <c r="AL47" s="159">
        <f>IF(ISERROR(V47/$AC47),"",(V47/$AC47))</f>
        <v>0</v>
      </c>
      <c r="AM47" s="159">
        <f>IF(ISERROR(X47/$AC47),"",(X47/$AC47))</f>
        <v>0</v>
      </c>
      <c r="AN47" s="159">
        <f>IF(ISERROR(Z47/$AC47),"",(Z47/$AC47))</f>
        <v>0</v>
      </c>
      <c r="AO47" s="159">
        <f>IF(ISERROR(AB47/$AC47),"",(AB47/$AC47))</f>
        <v>0</v>
      </c>
      <c r="AP47" s="160">
        <f>SUM(AD47:AO47)</f>
        <v>1</v>
      </c>
      <c r="AQ47" t="s" s="161">
        <f>B47</f>
        <v>154</v>
      </c>
    </row>
    <row r="48" s="140" customFormat="1" ht="17" customHeight="1">
      <c r="B48" t="s" s="152">
        <v>156</v>
      </c>
      <c r="C48" s="153">
        <v>1</v>
      </c>
      <c r="D48" s="153">
        <v>45</v>
      </c>
      <c r="E48" t="s" s="153">
        <v>157</v>
      </c>
      <c r="F48" s="154">
        <v>10</v>
      </c>
      <c r="G48" t="s" s="155">
        <f t="shared" si="0"/>
        <v>26</v>
      </c>
      <c r="H48" s="156"/>
      <c r="I48" t="s" s="155">
        <f t="shared" si="1"/>
        <v>28</v>
      </c>
      <c r="J48" s="156"/>
      <c r="K48" t="s" s="155">
        <f t="shared" si="2"/>
        <v>30</v>
      </c>
      <c r="L48" s="156"/>
      <c r="M48" t="s" s="155">
        <f t="shared" si="3"/>
        <v>32</v>
      </c>
      <c r="N48" s="156"/>
      <c r="O48" t="s" s="155">
        <f t="shared" si="4"/>
        <v>34</v>
      </c>
      <c r="P48" s="156"/>
      <c r="Q48" t="s" s="155">
        <f t="shared" si="5"/>
        <v>36</v>
      </c>
      <c r="R48" s="156">
        <v>1.5</v>
      </c>
      <c r="S48" t="s" s="155">
        <f t="shared" si="6"/>
        <v>38</v>
      </c>
      <c r="T48" s="156"/>
      <c r="U48" t="s" s="155">
        <f t="shared" si="7"/>
        <v>40</v>
      </c>
      <c r="V48" s="156"/>
      <c r="W48" t="s" s="155">
        <f t="shared" si="8"/>
        <v>42</v>
      </c>
      <c r="X48" s="156"/>
      <c r="Y48" t="s" s="155">
        <f t="shared" si="9"/>
        <v>43</v>
      </c>
      <c r="Z48" s="156"/>
      <c r="AA48" t="s" s="155">
        <f t="shared" si="10"/>
        <v>44</v>
      </c>
      <c r="AB48" s="156"/>
      <c r="AC48" s="157">
        <f>F48+H48+J48+L48+N48+P48+R48+T48+V48+X48+Z48+AB48</f>
        <v>11.5</v>
      </c>
      <c r="AD48" s="158">
        <f>IF(ISERROR(F48/$AC48),"",(F48/$AC48))</f>
        <v>0.8695652173913043</v>
      </c>
      <c r="AE48" s="159">
        <f>IF(ISERROR(H48/$AC48),"",(H48/$AC48))</f>
        <v>0</v>
      </c>
      <c r="AF48" s="159">
        <f>IF(ISERROR(J48/$AC48),"",(J48/$AC48))</f>
        <v>0</v>
      </c>
      <c r="AG48" s="159">
        <f>IF(ISERROR(L48/$AC48),"",(L48/$AC48))</f>
        <v>0</v>
      </c>
      <c r="AH48" s="159">
        <f>IF(ISERROR(N48/$AC48),"",(N48/$AC48))</f>
        <v>0</v>
      </c>
      <c r="AI48" s="159">
        <f>IF(ISERROR(P48/$AC48),"",(P48/$AC48))</f>
        <v>0</v>
      </c>
      <c r="AJ48" s="159">
        <f>IF(ISERROR(R48/$AC48),"",(R48/$AC48))</f>
        <v>0.1304347826086956</v>
      </c>
      <c r="AK48" s="159">
        <f>IF(ISERROR(T48/$AC48),"",(T48/$AC48))</f>
        <v>0</v>
      </c>
      <c r="AL48" s="159">
        <f>IF(ISERROR(V48/$AC48),"",(V48/$AC48))</f>
        <v>0</v>
      </c>
      <c r="AM48" s="159">
        <f>IF(ISERROR(X48/$AC48),"",(X48/$AC48))</f>
        <v>0</v>
      </c>
      <c r="AN48" s="159">
        <f>IF(ISERROR(Z48/$AC48),"",(Z48/$AC48))</f>
        <v>0</v>
      </c>
      <c r="AO48" s="159">
        <f>IF(ISERROR(AB48/$AC48),"",(AB48/$AC48))</f>
        <v>0</v>
      </c>
      <c r="AP48" s="160">
        <f>SUM(AD48:AO48)</f>
        <v>1</v>
      </c>
      <c r="AQ48" t="s" s="161">
        <f>B48</f>
        <v>156</v>
      </c>
    </row>
    <row r="49" s="140" customFormat="1" ht="17" customHeight="1">
      <c r="B49" t="s" s="152">
        <v>158</v>
      </c>
      <c r="C49" s="153">
        <v>1</v>
      </c>
      <c r="D49" s="153">
        <v>46</v>
      </c>
      <c r="E49" t="s" s="153">
        <v>159</v>
      </c>
      <c r="F49" s="154">
        <v>10</v>
      </c>
      <c r="G49" t="s" s="155">
        <f t="shared" si="0"/>
        <v>26</v>
      </c>
      <c r="H49" s="156"/>
      <c r="I49" t="s" s="155">
        <f t="shared" si="1"/>
        <v>28</v>
      </c>
      <c r="J49" s="156"/>
      <c r="K49" t="s" s="155">
        <f t="shared" si="2"/>
        <v>30</v>
      </c>
      <c r="L49" s="156"/>
      <c r="M49" t="s" s="155">
        <f t="shared" si="3"/>
        <v>32</v>
      </c>
      <c r="N49" s="156"/>
      <c r="O49" t="s" s="155">
        <f t="shared" si="4"/>
        <v>34</v>
      </c>
      <c r="P49" s="156"/>
      <c r="Q49" t="s" s="155">
        <f t="shared" si="5"/>
        <v>36</v>
      </c>
      <c r="R49" s="156">
        <v>2.5</v>
      </c>
      <c r="S49" t="s" s="155">
        <f t="shared" si="6"/>
        <v>38</v>
      </c>
      <c r="T49" s="156"/>
      <c r="U49" t="s" s="155">
        <f t="shared" si="7"/>
        <v>40</v>
      </c>
      <c r="V49" s="156"/>
      <c r="W49" t="s" s="155">
        <f t="shared" si="8"/>
        <v>42</v>
      </c>
      <c r="X49" s="156"/>
      <c r="Y49" t="s" s="155">
        <f t="shared" si="9"/>
        <v>43</v>
      </c>
      <c r="Z49" s="156"/>
      <c r="AA49" t="s" s="155">
        <f t="shared" si="10"/>
        <v>44</v>
      </c>
      <c r="AB49" s="156"/>
      <c r="AC49" s="157">
        <f>F49+H49+J49+L49+N49+P49+R49+T49+V49+X49+Z49+AB49</f>
        <v>12.5</v>
      </c>
      <c r="AD49" s="158">
        <f>IF(ISERROR(F49/$AC49),"",(F49/$AC49))</f>
        <v>0.8</v>
      </c>
      <c r="AE49" s="159">
        <f>IF(ISERROR(H49/$AC49),"",(H49/$AC49))</f>
        <v>0</v>
      </c>
      <c r="AF49" s="159">
        <f>IF(ISERROR(J49/$AC49),"",(J49/$AC49))</f>
        <v>0</v>
      </c>
      <c r="AG49" s="159">
        <f>IF(ISERROR(L49/$AC49),"",(L49/$AC49))</f>
        <v>0</v>
      </c>
      <c r="AH49" s="159">
        <f>IF(ISERROR(N49/$AC49),"",(N49/$AC49))</f>
        <v>0</v>
      </c>
      <c r="AI49" s="159">
        <f>IF(ISERROR(P49/$AC49),"",(P49/$AC49))</f>
        <v>0</v>
      </c>
      <c r="AJ49" s="159">
        <f>IF(ISERROR(R49/$AC49),"",(R49/$AC49))</f>
        <v>0.2</v>
      </c>
      <c r="AK49" s="159">
        <f>IF(ISERROR(T49/$AC49),"",(T49/$AC49))</f>
        <v>0</v>
      </c>
      <c r="AL49" s="159">
        <f>IF(ISERROR(V49/$AC49),"",(V49/$AC49))</f>
        <v>0</v>
      </c>
      <c r="AM49" s="159">
        <f>IF(ISERROR(X49/$AC49),"",(X49/$AC49))</f>
        <v>0</v>
      </c>
      <c r="AN49" s="159">
        <f>IF(ISERROR(Z49/$AC49),"",(Z49/$AC49))</f>
        <v>0</v>
      </c>
      <c r="AO49" s="159">
        <f>IF(ISERROR(AB49/$AC49),"",(AB49/$AC49))</f>
        <v>0</v>
      </c>
      <c r="AP49" s="160">
        <f>SUM(AD49:AO49)</f>
        <v>1</v>
      </c>
      <c r="AQ49" t="s" s="161">
        <f>B49</f>
        <v>158</v>
      </c>
    </row>
    <row r="50" s="140" customFormat="1" ht="17" customHeight="1">
      <c r="B50" t="s" s="152">
        <v>160</v>
      </c>
      <c r="C50" s="153">
        <v>1</v>
      </c>
      <c r="D50" s="153">
        <v>47</v>
      </c>
      <c r="E50" t="s" s="153">
        <v>161</v>
      </c>
      <c r="F50" s="154">
        <v>10</v>
      </c>
      <c r="G50" t="s" s="155">
        <f t="shared" si="0"/>
        <v>26</v>
      </c>
      <c r="H50" s="156"/>
      <c r="I50" t="s" s="155">
        <f t="shared" si="1"/>
        <v>28</v>
      </c>
      <c r="J50" s="156"/>
      <c r="K50" t="s" s="155">
        <f t="shared" si="2"/>
        <v>30</v>
      </c>
      <c r="L50" s="156"/>
      <c r="M50" t="s" s="155">
        <f t="shared" si="3"/>
        <v>32</v>
      </c>
      <c r="N50" s="156"/>
      <c r="O50" t="s" s="155">
        <f t="shared" si="4"/>
        <v>34</v>
      </c>
      <c r="P50" s="156"/>
      <c r="Q50" t="s" s="155">
        <f t="shared" si="5"/>
        <v>36</v>
      </c>
      <c r="R50" s="156">
        <v>5</v>
      </c>
      <c r="S50" t="s" s="155">
        <f t="shared" si="6"/>
        <v>38</v>
      </c>
      <c r="T50" s="156"/>
      <c r="U50" t="s" s="155">
        <f t="shared" si="7"/>
        <v>40</v>
      </c>
      <c r="V50" s="156"/>
      <c r="W50" t="s" s="155">
        <f t="shared" si="8"/>
        <v>42</v>
      </c>
      <c r="X50" s="156"/>
      <c r="Y50" t="s" s="155">
        <f t="shared" si="9"/>
        <v>43</v>
      </c>
      <c r="Z50" s="156"/>
      <c r="AA50" t="s" s="155">
        <f t="shared" si="10"/>
        <v>44</v>
      </c>
      <c r="AB50" s="156"/>
      <c r="AC50" s="157">
        <f>F50+H50+J50+L50+N50+P50+R50+T50+V50+X50+Z50+AB50</f>
        <v>15</v>
      </c>
      <c r="AD50" s="158">
        <f>IF(ISERROR(F50/$AC50),"",(F50/$AC50))</f>
        <v>0.6666666666666666</v>
      </c>
      <c r="AE50" s="159">
        <f>IF(ISERROR(H50/$AC50),"",(H50/$AC50))</f>
        <v>0</v>
      </c>
      <c r="AF50" s="159">
        <f>IF(ISERROR(J50/$AC50),"",(J50/$AC50))</f>
        <v>0</v>
      </c>
      <c r="AG50" s="159">
        <f>IF(ISERROR(L50/$AC50),"",(L50/$AC50))</f>
        <v>0</v>
      </c>
      <c r="AH50" s="159">
        <f>IF(ISERROR(N50/$AC50),"",(N50/$AC50))</f>
        <v>0</v>
      </c>
      <c r="AI50" s="159">
        <f>IF(ISERROR(P50/$AC50),"",(P50/$AC50))</f>
        <v>0</v>
      </c>
      <c r="AJ50" s="159">
        <f>IF(ISERROR(R50/$AC50),"",(R50/$AC50))</f>
        <v>0.3333333333333333</v>
      </c>
      <c r="AK50" s="159">
        <f>IF(ISERROR(T50/$AC50),"",(T50/$AC50))</f>
        <v>0</v>
      </c>
      <c r="AL50" s="159">
        <f>IF(ISERROR(V50/$AC50),"",(V50/$AC50))</f>
        <v>0</v>
      </c>
      <c r="AM50" s="159">
        <f>IF(ISERROR(X50/$AC50),"",(X50/$AC50))</f>
        <v>0</v>
      </c>
      <c r="AN50" s="159">
        <f>IF(ISERROR(Z50/$AC50),"",(Z50/$AC50))</f>
        <v>0</v>
      </c>
      <c r="AO50" s="159">
        <f>IF(ISERROR(AB50/$AC50),"",(AB50/$AC50))</f>
        <v>0</v>
      </c>
      <c r="AP50" s="160">
        <f>SUM(AD50:AO50)</f>
        <v>1</v>
      </c>
      <c r="AQ50" t="s" s="161">
        <f>B50</f>
        <v>160</v>
      </c>
    </row>
    <row r="51" s="140" customFormat="1" ht="17" customHeight="1">
      <c r="B51" t="s" s="152">
        <v>162</v>
      </c>
      <c r="C51" s="153">
        <v>1</v>
      </c>
      <c r="D51" s="153">
        <v>48</v>
      </c>
      <c r="E51" t="s" s="153">
        <v>163</v>
      </c>
      <c r="F51" s="154"/>
      <c r="G51" t="s" s="155">
        <f t="shared" si="0"/>
        <v>26</v>
      </c>
      <c r="H51" s="156"/>
      <c r="I51" t="s" s="155">
        <f t="shared" si="1"/>
        <v>28</v>
      </c>
      <c r="J51" s="156"/>
      <c r="K51" t="s" s="155">
        <f t="shared" si="2"/>
        <v>30</v>
      </c>
      <c r="L51" s="156"/>
      <c r="M51" t="s" s="155">
        <f t="shared" si="3"/>
        <v>32</v>
      </c>
      <c r="N51" s="156"/>
      <c r="O51" t="s" s="155">
        <f t="shared" si="4"/>
        <v>34</v>
      </c>
      <c r="P51" s="156"/>
      <c r="Q51" t="s" s="155">
        <f t="shared" si="5"/>
        <v>36</v>
      </c>
      <c r="R51" s="156">
        <v>1</v>
      </c>
      <c r="S51" t="s" s="155">
        <f t="shared" si="6"/>
        <v>38</v>
      </c>
      <c r="T51" s="156"/>
      <c r="U51" t="s" s="155">
        <f t="shared" si="7"/>
        <v>40</v>
      </c>
      <c r="V51" s="156"/>
      <c r="W51" t="s" s="155">
        <f t="shared" si="8"/>
        <v>42</v>
      </c>
      <c r="X51" s="156"/>
      <c r="Y51" t="s" s="155">
        <f t="shared" si="9"/>
        <v>43</v>
      </c>
      <c r="Z51" s="156"/>
      <c r="AA51" t="s" s="155">
        <f t="shared" si="10"/>
        <v>44</v>
      </c>
      <c r="AB51" s="156"/>
      <c r="AC51" s="157">
        <f>F51+H51+J51+L51+N51+P51+R51+T51+V51+X51+Z51+AB51</f>
        <v>1</v>
      </c>
      <c r="AD51" s="158">
        <f>IF(ISERROR(F51/$AC51),"",(F51/$AC51))</f>
        <v>0</v>
      </c>
      <c r="AE51" s="159">
        <f>IF(ISERROR(H51/$AC51),"",(H51/$AC51))</f>
        <v>0</v>
      </c>
      <c r="AF51" s="159">
        <f>IF(ISERROR(J51/$AC51),"",(J51/$AC51))</f>
        <v>0</v>
      </c>
      <c r="AG51" s="159">
        <f>IF(ISERROR(L51/$AC51),"",(L51/$AC51))</f>
        <v>0</v>
      </c>
      <c r="AH51" s="159">
        <f>IF(ISERROR(N51/$AC51),"",(N51/$AC51))</f>
        <v>0</v>
      </c>
      <c r="AI51" s="159">
        <f>IF(ISERROR(P51/$AC51),"",(P51/$AC51))</f>
        <v>0</v>
      </c>
      <c r="AJ51" s="159">
        <f>IF(ISERROR(R51/$AC51),"",(R51/$AC51))</f>
        <v>1</v>
      </c>
      <c r="AK51" s="159">
        <f>IF(ISERROR(T51/$AC51),"",(T51/$AC51))</f>
        <v>0</v>
      </c>
      <c r="AL51" s="159">
        <f>IF(ISERROR(V51/$AC51),"",(V51/$AC51))</f>
        <v>0</v>
      </c>
      <c r="AM51" s="159">
        <f>IF(ISERROR(X51/$AC51),"",(X51/$AC51))</f>
        <v>0</v>
      </c>
      <c r="AN51" s="159">
        <f>IF(ISERROR(Z51/$AC51),"",(Z51/$AC51))</f>
        <v>0</v>
      </c>
      <c r="AO51" s="159">
        <f>IF(ISERROR(AB51/$AC51),"",(AB51/$AC51))</f>
        <v>0</v>
      </c>
      <c r="AP51" s="160">
        <f>SUM(AD51:AO51)</f>
        <v>1</v>
      </c>
      <c r="AQ51" t="s" s="161">
        <f>B51</f>
        <v>162</v>
      </c>
    </row>
    <row r="52" s="140" customFormat="1" ht="17" customHeight="1">
      <c r="B52" t="s" s="152">
        <v>164</v>
      </c>
      <c r="C52" s="153">
        <v>1</v>
      </c>
      <c r="D52" s="153">
        <v>49</v>
      </c>
      <c r="E52" t="s" s="153">
        <v>165</v>
      </c>
      <c r="F52" s="154">
        <v>10</v>
      </c>
      <c r="G52" t="s" s="155">
        <f t="shared" si="0"/>
        <v>26</v>
      </c>
      <c r="H52" s="156"/>
      <c r="I52" t="s" s="155">
        <f t="shared" si="1"/>
        <v>28</v>
      </c>
      <c r="J52" s="156"/>
      <c r="K52" t="s" s="155">
        <f t="shared" si="2"/>
        <v>30</v>
      </c>
      <c r="L52" s="156"/>
      <c r="M52" t="s" s="155">
        <f t="shared" si="3"/>
        <v>32</v>
      </c>
      <c r="N52" s="156"/>
      <c r="O52" t="s" s="155">
        <f t="shared" si="4"/>
        <v>34</v>
      </c>
      <c r="P52" s="156"/>
      <c r="Q52" t="s" s="155">
        <f t="shared" si="5"/>
        <v>36</v>
      </c>
      <c r="R52" s="156"/>
      <c r="S52" t="s" s="155">
        <f t="shared" si="6"/>
        <v>38</v>
      </c>
      <c r="T52" s="156">
        <v>0.125</v>
      </c>
      <c r="U52" t="s" s="155">
        <f t="shared" si="7"/>
        <v>40</v>
      </c>
      <c r="V52" s="156"/>
      <c r="W52" t="s" s="155">
        <f t="shared" si="8"/>
        <v>42</v>
      </c>
      <c r="X52" s="156"/>
      <c r="Y52" t="s" s="155">
        <f t="shared" si="9"/>
        <v>43</v>
      </c>
      <c r="Z52" s="156"/>
      <c r="AA52" t="s" s="155">
        <f t="shared" si="10"/>
        <v>44</v>
      </c>
      <c r="AB52" s="156"/>
      <c r="AC52" s="157">
        <f>F52+H52+J52+L52+N52+P52+R52+T52+V52+X52+Z52+AB52</f>
        <v>10.125</v>
      </c>
      <c r="AD52" s="158">
        <f>IF(ISERROR(F52/$AC52),"",(F52/$AC52))</f>
        <v>0.9876543209876543</v>
      </c>
      <c r="AE52" s="159">
        <f>IF(ISERROR(H52/$AC52),"",(H52/$AC52))</f>
        <v>0</v>
      </c>
      <c r="AF52" s="159">
        <f>IF(ISERROR(J52/$AC52),"",(J52/$AC52))</f>
        <v>0</v>
      </c>
      <c r="AG52" s="159">
        <f>IF(ISERROR(L52/$AC52),"",(L52/$AC52))</f>
        <v>0</v>
      </c>
      <c r="AH52" s="159">
        <f>IF(ISERROR(N52/$AC52),"",(N52/$AC52))</f>
        <v>0</v>
      </c>
      <c r="AI52" s="159">
        <f>IF(ISERROR(P52/$AC52),"",(P52/$AC52))</f>
        <v>0</v>
      </c>
      <c r="AJ52" s="159">
        <f>IF(ISERROR(R52/$AC52),"",(R52/$AC52))</f>
        <v>0</v>
      </c>
      <c r="AK52" s="159">
        <f>IF(ISERROR(T52/$AC52),"",(T52/$AC52))</f>
        <v>0.01234567901234568</v>
      </c>
      <c r="AL52" s="159">
        <f>IF(ISERROR(V52/$AC52),"",(V52/$AC52))</f>
        <v>0</v>
      </c>
      <c r="AM52" s="159">
        <f>IF(ISERROR(X52/$AC52),"",(X52/$AC52))</f>
        <v>0</v>
      </c>
      <c r="AN52" s="159">
        <f>IF(ISERROR(Z52/$AC52),"",(Z52/$AC52))</f>
        <v>0</v>
      </c>
      <c r="AO52" s="159">
        <f>IF(ISERROR(AB52/$AC52),"",(AB52/$AC52))</f>
        <v>0</v>
      </c>
      <c r="AP52" s="160">
        <f>SUM(AD52:AO52)</f>
        <v>1</v>
      </c>
      <c r="AQ52" t="s" s="161">
        <f>B52</f>
        <v>164</v>
      </c>
    </row>
    <row r="53" s="140" customFormat="1" ht="17" customHeight="1">
      <c r="B53" t="s" s="152">
        <v>166</v>
      </c>
      <c r="C53" s="153">
        <v>1</v>
      </c>
      <c r="D53" s="153">
        <v>50</v>
      </c>
      <c r="E53" t="s" s="153">
        <v>167</v>
      </c>
      <c r="F53" s="154">
        <v>10</v>
      </c>
      <c r="G53" t="s" s="155">
        <f t="shared" si="0"/>
        <v>26</v>
      </c>
      <c r="H53" s="156"/>
      <c r="I53" t="s" s="155">
        <f t="shared" si="1"/>
        <v>28</v>
      </c>
      <c r="J53" s="156"/>
      <c r="K53" t="s" s="155">
        <f t="shared" si="2"/>
        <v>30</v>
      </c>
      <c r="L53" s="156"/>
      <c r="M53" t="s" s="155">
        <f t="shared" si="3"/>
        <v>32</v>
      </c>
      <c r="N53" s="156"/>
      <c r="O53" t="s" s="155">
        <f t="shared" si="4"/>
        <v>34</v>
      </c>
      <c r="P53" s="156"/>
      <c r="Q53" t="s" s="155">
        <f t="shared" si="5"/>
        <v>36</v>
      </c>
      <c r="R53" s="156"/>
      <c r="S53" t="s" s="155">
        <f t="shared" si="6"/>
        <v>38</v>
      </c>
      <c r="T53" s="156">
        <v>0.25</v>
      </c>
      <c r="U53" t="s" s="155">
        <f t="shared" si="7"/>
        <v>40</v>
      </c>
      <c r="V53" s="156"/>
      <c r="W53" t="s" s="155">
        <f t="shared" si="8"/>
        <v>42</v>
      </c>
      <c r="X53" s="156"/>
      <c r="Y53" t="s" s="155">
        <f t="shared" si="9"/>
        <v>43</v>
      </c>
      <c r="Z53" s="156"/>
      <c r="AA53" t="s" s="155">
        <f t="shared" si="10"/>
        <v>44</v>
      </c>
      <c r="AB53" s="156"/>
      <c r="AC53" s="157">
        <f>F53+H53+J53+L53+N53+P53+R53+T53+V53+X53+Z53+AB53</f>
        <v>10.25</v>
      </c>
      <c r="AD53" s="158">
        <f>IF(ISERROR(F53/$AC53),"",(F53/$AC53))</f>
        <v>0.975609756097561</v>
      </c>
      <c r="AE53" s="159">
        <f>IF(ISERROR(H53/$AC53),"",(H53/$AC53))</f>
        <v>0</v>
      </c>
      <c r="AF53" s="159">
        <f>IF(ISERROR(J53/$AC53),"",(J53/$AC53))</f>
        <v>0</v>
      </c>
      <c r="AG53" s="159">
        <f>IF(ISERROR(L53/$AC53),"",(L53/$AC53))</f>
        <v>0</v>
      </c>
      <c r="AH53" s="159">
        <f>IF(ISERROR(N53/$AC53),"",(N53/$AC53))</f>
        <v>0</v>
      </c>
      <c r="AI53" s="159">
        <f>IF(ISERROR(P53/$AC53),"",(P53/$AC53))</f>
        <v>0</v>
      </c>
      <c r="AJ53" s="159">
        <f>IF(ISERROR(R53/$AC53),"",(R53/$AC53))</f>
        <v>0</v>
      </c>
      <c r="AK53" s="159">
        <f>IF(ISERROR(T53/$AC53),"",(T53/$AC53))</f>
        <v>0.02439024390243903</v>
      </c>
      <c r="AL53" s="159">
        <f>IF(ISERROR(V53/$AC53),"",(V53/$AC53))</f>
        <v>0</v>
      </c>
      <c r="AM53" s="159">
        <f>IF(ISERROR(X53/$AC53),"",(X53/$AC53))</f>
        <v>0</v>
      </c>
      <c r="AN53" s="159">
        <f>IF(ISERROR(Z53/$AC53),"",(Z53/$AC53))</f>
        <v>0</v>
      </c>
      <c r="AO53" s="159">
        <f>IF(ISERROR(AB53/$AC53),"",(AB53/$AC53))</f>
        <v>0</v>
      </c>
      <c r="AP53" s="160">
        <f>SUM(AD53:AO53)</f>
        <v>1</v>
      </c>
      <c r="AQ53" t="s" s="161">
        <f>B53</f>
        <v>166</v>
      </c>
    </row>
    <row r="54" s="140" customFormat="1" ht="17" customHeight="1">
      <c r="B54" t="s" s="152">
        <v>168</v>
      </c>
      <c r="C54" s="153">
        <v>1</v>
      </c>
      <c r="D54" s="153">
        <v>51</v>
      </c>
      <c r="E54" t="s" s="153">
        <v>169</v>
      </c>
      <c r="F54" s="154">
        <v>10</v>
      </c>
      <c r="G54" t="s" s="155">
        <f t="shared" si="0"/>
        <v>26</v>
      </c>
      <c r="H54" s="156"/>
      <c r="I54" t="s" s="155">
        <f t="shared" si="1"/>
        <v>28</v>
      </c>
      <c r="J54" s="156"/>
      <c r="K54" t="s" s="155">
        <f t="shared" si="2"/>
        <v>30</v>
      </c>
      <c r="L54" s="156"/>
      <c r="M54" t="s" s="155">
        <f t="shared" si="3"/>
        <v>32</v>
      </c>
      <c r="N54" s="156"/>
      <c r="O54" t="s" s="155">
        <f t="shared" si="4"/>
        <v>34</v>
      </c>
      <c r="P54" s="156"/>
      <c r="Q54" t="s" s="155">
        <f t="shared" si="5"/>
        <v>36</v>
      </c>
      <c r="R54" s="156"/>
      <c r="S54" t="s" s="155">
        <f t="shared" si="6"/>
        <v>38</v>
      </c>
      <c r="T54" s="156">
        <v>0.5</v>
      </c>
      <c r="U54" t="s" s="155">
        <f t="shared" si="7"/>
        <v>40</v>
      </c>
      <c r="V54" s="156"/>
      <c r="W54" t="s" s="155">
        <f t="shared" si="8"/>
        <v>42</v>
      </c>
      <c r="X54" s="156"/>
      <c r="Y54" t="s" s="155">
        <f t="shared" si="9"/>
        <v>43</v>
      </c>
      <c r="Z54" s="156"/>
      <c r="AA54" t="s" s="155">
        <f t="shared" si="10"/>
        <v>44</v>
      </c>
      <c r="AB54" s="156"/>
      <c r="AC54" s="157">
        <f>F54+H54+J54+L54+N54+P54+R54+T54+V54+X54+Z54+AB54</f>
        <v>10.5</v>
      </c>
      <c r="AD54" s="158">
        <f>IF(ISERROR(F54/$AC54),"",(F54/$AC54))</f>
        <v>0.9523809523809523</v>
      </c>
      <c r="AE54" s="159">
        <f>IF(ISERROR(H54/$AC54),"",(H54/$AC54))</f>
        <v>0</v>
      </c>
      <c r="AF54" s="159">
        <f>IF(ISERROR(J54/$AC54),"",(J54/$AC54))</f>
        <v>0</v>
      </c>
      <c r="AG54" s="159">
        <f>IF(ISERROR(L54/$AC54),"",(L54/$AC54))</f>
        <v>0</v>
      </c>
      <c r="AH54" s="159">
        <f>IF(ISERROR(N54/$AC54),"",(N54/$AC54))</f>
        <v>0</v>
      </c>
      <c r="AI54" s="159">
        <f>IF(ISERROR(P54/$AC54),"",(P54/$AC54))</f>
        <v>0</v>
      </c>
      <c r="AJ54" s="159">
        <f>IF(ISERROR(R54/$AC54),"",(R54/$AC54))</f>
        <v>0</v>
      </c>
      <c r="AK54" s="159">
        <f>IF(ISERROR(T54/$AC54),"",(T54/$AC54))</f>
        <v>0.04761904761904762</v>
      </c>
      <c r="AL54" s="159">
        <f>IF(ISERROR(V54/$AC54),"",(V54/$AC54))</f>
        <v>0</v>
      </c>
      <c r="AM54" s="159">
        <f>IF(ISERROR(X54/$AC54),"",(X54/$AC54))</f>
        <v>0</v>
      </c>
      <c r="AN54" s="159">
        <f>IF(ISERROR(Z54/$AC54),"",(Z54/$AC54))</f>
        <v>0</v>
      </c>
      <c r="AO54" s="159">
        <f>IF(ISERROR(AB54/$AC54),"",(AB54/$AC54))</f>
        <v>0</v>
      </c>
      <c r="AP54" s="160">
        <f>SUM(AD54:AO54)</f>
        <v>1</v>
      </c>
      <c r="AQ54" t="s" s="161">
        <f>B54</f>
        <v>168</v>
      </c>
    </row>
    <row r="55" s="140" customFormat="1" ht="17" customHeight="1">
      <c r="B55" t="s" s="152">
        <v>170</v>
      </c>
      <c r="C55" s="153">
        <v>1</v>
      </c>
      <c r="D55" s="153">
        <v>52</v>
      </c>
      <c r="E55" t="s" s="153">
        <v>171</v>
      </c>
      <c r="F55" s="154">
        <v>10</v>
      </c>
      <c r="G55" t="s" s="155">
        <f t="shared" si="0"/>
        <v>26</v>
      </c>
      <c r="H55" s="156"/>
      <c r="I55" t="s" s="155">
        <f t="shared" si="1"/>
        <v>28</v>
      </c>
      <c r="J55" s="156"/>
      <c r="K55" t="s" s="155">
        <f t="shared" si="2"/>
        <v>30</v>
      </c>
      <c r="L55" s="156"/>
      <c r="M55" t="s" s="155">
        <f t="shared" si="3"/>
        <v>32</v>
      </c>
      <c r="N55" s="156"/>
      <c r="O55" t="s" s="155">
        <f t="shared" si="4"/>
        <v>34</v>
      </c>
      <c r="P55" s="156"/>
      <c r="Q55" t="s" s="155">
        <f t="shared" si="5"/>
        <v>36</v>
      </c>
      <c r="R55" s="156"/>
      <c r="S55" t="s" s="155">
        <f t="shared" si="6"/>
        <v>38</v>
      </c>
      <c r="T55" s="156">
        <v>1</v>
      </c>
      <c r="U55" t="s" s="155">
        <f t="shared" si="7"/>
        <v>40</v>
      </c>
      <c r="V55" s="156"/>
      <c r="W55" t="s" s="155">
        <f t="shared" si="8"/>
        <v>42</v>
      </c>
      <c r="X55" s="156"/>
      <c r="Y55" t="s" s="155">
        <f t="shared" si="9"/>
        <v>43</v>
      </c>
      <c r="Z55" s="156"/>
      <c r="AA55" t="s" s="155">
        <f t="shared" si="10"/>
        <v>44</v>
      </c>
      <c r="AB55" s="156"/>
      <c r="AC55" s="157">
        <f>F55+H55+J55+L55+N55+P55+R55+T55+V55+X55+Z55+AB55</f>
        <v>11</v>
      </c>
      <c r="AD55" s="158">
        <f>IF(ISERROR(F55/$AC55),"",(F55/$AC55))</f>
        <v>0.9090909090909091</v>
      </c>
      <c r="AE55" s="159">
        <f>IF(ISERROR(H55/$AC55),"",(H55/$AC55))</f>
        <v>0</v>
      </c>
      <c r="AF55" s="159">
        <f>IF(ISERROR(J55/$AC55),"",(J55/$AC55))</f>
        <v>0</v>
      </c>
      <c r="AG55" s="159">
        <f>IF(ISERROR(L55/$AC55),"",(L55/$AC55))</f>
        <v>0</v>
      </c>
      <c r="AH55" s="159">
        <f>IF(ISERROR(N55/$AC55),"",(N55/$AC55))</f>
        <v>0</v>
      </c>
      <c r="AI55" s="159">
        <f>IF(ISERROR(P55/$AC55),"",(P55/$AC55))</f>
        <v>0</v>
      </c>
      <c r="AJ55" s="159">
        <f>IF(ISERROR(R55/$AC55),"",(R55/$AC55))</f>
        <v>0</v>
      </c>
      <c r="AK55" s="159">
        <f>IF(ISERROR(T55/$AC55),"",(T55/$AC55))</f>
        <v>0.09090909090909091</v>
      </c>
      <c r="AL55" s="159">
        <f>IF(ISERROR(V55/$AC55),"",(V55/$AC55))</f>
        <v>0</v>
      </c>
      <c r="AM55" s="159">
        <f>IF(ISERROR(X55/$AC55),"",(X55/$AC55))</f>
        <v>0</v>
      </c>
      <c r="AN55" s="159">
        <f>IF(ISERROR(Z55/$AC55),"",(Z55/$AC55))</f>
        <v>0</v>
      </c>
      <c r="AO55" s="159">
        <f>IF(ISERROR(AB55/$AC55),"",(AB55/$AC55))</f>
        <v>0</v>
      </c>
      <c r="AP55" s="160">
        <f>SUM(AD55:AO55)</f>
        <v>1</v>
      </c>
      <c r="AQ55" t="s" s="161">
        <f>B55</f>
        <v>170</v>
      </c>
    </row>
    <row r="56" s="140" customFormat="1" ht="17" customHeight="1">
      <c r="B56" t="s" s="152">
        <v>172</v>
      </c>
      <c r="C56" s="153">
        <v>1</v>
      </c>
      <c r="D56" s="153">
        <v>53</v>
      </c>
      <c r="E56" t="s" s="153">
        <v>173</v>
      </c>
      <c r="F56" s="154">
        <v>10</v>
      </c>
      <c r="G56" t="s" s="155">
        <f t="shared" si="0"/>
        <v>26</v>
      </c>
      <c r="H56" s="156"/>
      <c r="I56" t="s" s="155">
        <f t="shared" si="1"/>
        <v>28</v>
      </c>
      <c r="J56" s="156"/>
      <c r="K56" t="s" s="155">
        <f t="shared" si="2"/>
        <v>30</v>
      </c>
      <c r="L56" s="156"/>
      <c r="M56" t="s" s="155">
        <f t="shared" si="3"/>
        <v>32</v>
      </c>
      <c r="N56" s="156"/>
      <c r="O56" t="s" s="155">
        <f t="shared" si="4"/>
        <v>34</v>
      </c>
      <c r="P56" s="156"/>
      <c r="Q56" t="s" s="155">
        <f t="shared" si="5"/>
        <v>36</v>
      </c>
      <c r="R56" s="156"/>
      <c r="S56" t="s" s="155">
        <f t="shared" si="6"/>
        <v>38</v>
      </c>
      <c r="T56" s="156">
        <v>1.5</v>
      </c>
      <c r="U56" t="s" s="155">
        <f t="shared" si="7"/>
        <v>40</v>
      </c>
      <c r="V56" s="156"/>
      <c r="W56" t="s" s="155">
        <f t="shared" si="8"/>
        <v>42</v>
      </c>
      <c r="X56" s="156"/>
      <c r="Y56" t="s" s="155">
        <f t="shared" si="9"/>
        <v>43</v>
      </c>
      <c r="Z56" s="156"/>
      <c r="AA56" t="s" s="155">
        <f t="shared" si="10"/>
        <v>44</v>
      </c>
      <c r="AB56" s="156"/>
      <c r="AC56" s="157">
        <f>F56+H56+J56+L56+N56+P56+R56+T56+V56+X56+Z56+AB56</f>
        <v>11.5</v>
      </c>
      <c r="AD56" s="158">
        <f>IF(ISERROR(F56/$AC56),"",(F56/$AC56))</f>
        <v>0.8695652173913043</v>
      </c>
      <c r="AE56" s="159">
        <f>IF(ISERROR(H56/$AC56),"",(H56/$AC56))</f>
        <v>0</v>
      </c>
      <c r="AF56" s="159">
        <f>IF(ISERROR(J56/$AC56),"",(J56/$AC56))</f>
        <v>0</v>
      </c>
      <c r="AG56" s="159">
        <f>IF(ISERROR(L56/$AC56),"",(L56/$AC56))</f>
        <v>0</v>
      </c>
      <c r="AH56" s="159">
        <f>IF(ISERROR(N56/$AC56),"",(N56/$AC56))</f>
        <v>0</v>
      </c>
      <c r="AI56" s="159">
        <f>IF(ISERROR(P56/$AC56),"",(P56/$AC56))</f>
        <v>0</v>
      </c>
      <c r="AJ56" s="159">
        <f>IF(ISERROR(R56/$AC56),"",(R56/$AC56))</f>
        <v>0</v>
      </c>
      <c r="AK56" s="159">
        <f>IF(ISERROR(T56/$AC56),"",(T56/$AC56))</f>
        <v>0.1304347826086956</v>
      </c>
      <c r="AL56" s="159">
        <f>IF(ISERROR(V56/$AC56),"",(V56/$AC56))</f>
        <v>0</v>
      </c>
      <c r="AM56" s="159">
        <f>IF(ISERROR(X56/$AC56),"",(X56/$AC56))</f>
        <v>0</v>
      </c>
      <c r="AN56" s="159">
        <f>IF(ISERROR(Z56/$AC56),"",(Z56/$AC56))</f>
        <v>0</v>
      </c>
      <c r="AO56" s="159">
        <f>IF(ISERROR(AB56/$AC56),"",(AB56/$AC56))</f>
        <v>0</v>
      </c>
      <c r="AP56" s="160">
        <f>SUM(AD56:AO56)</f>
        <v>1</v>
      </c>
      <c r="AQ56" t="s" s="161">
        <f>B56</f>
        <v>172</v>
      </c>
    </row>
    <row r="57" s="140" customFormat="1" ht="17" customHeight="1">
      <c r="B57" t="s" s="152">
        <v>174</v>
      </c>
      <c r="C57" s="153">
        <v>1</v>
      </c>
      <c r="D57" s="153">
        <v>54</v>
      </c>
      <c r="E57" t="s" s="153">
        <v>175</v>
      </c>
      <c r="F57" s="154">
        <v>10</v>
      </c>
      <c r="G57" t="s" s="155">
        <f t="shared" si="0"/>
        <v>26</v>
      </c>
      <c r="H57" s="156"/>
      <c r="I57" t="s" s="155">
        <f t="shared" si="1"/>
        <v>28</v>
      </c>
      <c r="J57" s="156"/>
      <c r="K57" t="s" s="155">
        <f t="shared" si="2"/>
        <v>30</v>
      </c>
      <c r="L57" s="156"/>
      <c r="M57" t="s" s="155">
        <f t="shared" si="3"/>
        <v>32</v>
      </c>
      <c r="N57" s="156"/>
      <c r="O57" t="s" s="155">
        <f t="shared" si="4"/>
        <v>34</v>
      </c>
      <c r="P57" s="156"/>
      <c r="Q57" t="s" s="155">
        <f t="shared" si="5"/>
        <v>36</v>
      </c>
      <c r="R57" s="156"/>
      <c r="S57" t="s" s="155">
        <f t="shared" si="6"/>
        <v>38</v>
      </c>
      <c r="T57" s="156">
        <v>2.5</v>
      </c>
      <c r="U57" t="s" s="155">
        <f t="shared" si="7"/>
        <v>40</v>
      </c>
      <c r="V57" s="156"/>
      <c r="W57" t="s" s="155">
        <f t="shared" si="8"/>
        <v>42</v>
      </c>
      <c r="X57" s="156"/>
      <c r="Y57" t="s" s="155">
        <f t="shared" si="9"/>
        <v>43</v>
      </c>
      <c r="Z57" s="156"/>
      <c r="AA57" t="s" s="155">
        <f t="shared" si="10"/>
        <v>44</v>
      </c>
      <c r="AB57" s="156"/>
      <c r="AC57" s="157">
        <f>F57+H57+J57+L57+N57+P57+R57+T57+V57+X57+Z57+AB57</f>
        <v>12.5</v>
      </c>
      <c r="AD57" s="158">
        <f>IF(ISERROR(F57/$AC57),"",(F57/$AC57))</f>
        <v>0.8</v>
      </c>
      <c r="AE57" s="159">
        <f>IF(ISERROR(H57/$AC57),"",(H57/$AC57))</f>
        <v>0</v>
      </c>
      <c r="AF57" s="159">
        <f>IF(ISERROR(J57/$AC57),"",(J57/$AC57))</f>
        <v>0</v>
      </c>
      <c r="AG57" s="159">
        <f>IF(ISERROR(L57/$AC57),"",(L57/$AC57))</f>
        <v>0</v>
      </c>
      <c r="AH57" s="159">
        <f>IF(ISERROR(N57/$AC57),"",(N57/$AC57))</f>
        <v>0</v>
      </c>
      <c r="AI57" s="159">
        <f>IF(ISERROR(P57/$AC57),"",(P57/$AC57))</f>
        <v>0</v>
      </c>
      <c r="AJ57" s="159">
        <f>IF(ISERROR(R57/$AC57),"",(R57/$AC57))</f>
        <v>0</v>
      </c>
      <c r="AK57" s="159">
        <f>IF(ISERROR(T57/$AC57),"",(T57/$AC57))</f>
        <v>0.2</v>
      </c>
      <c r="AL57" s="159">
        <f>IF(ISERROR(V57/$AC57),"",(V57/$AC57))</f>
        <v>0</v>
      </c>
      <c r="AM57" s="159">
        <f>IF(ISERROR(X57/$AC57),"",(X57/$AC57))</f>
        <v>0</v>
      </c>
      <c r="AN57" s="159">
        <f>IF(ISERROR(Z57/$AC57),"",(Z57/$AC57))</f>
        <v>0</v>
      </c>
      <c r="AO57" s="159">
        <f>IF(ISERROR(AB57/$AC57),"",(AB57/$AC57))</f>
        <v>0</v>
      </c>
      <c r="AP57" s="160">
        <f>SUM(AD57:AO57)</f>
        <v>1</v>
      </c>
      <c r="AQ57" t="s" s="161">
        <f>B57</f>
        <v>174</v>
      </c>
    </row>
    <row r="58" s="140" customFormat="1" ht="17" customHeight="1">
      <c r="B58" t="s" s="152">
        <v>176</v>
      </c>
      <c r="C58" s="153">
        <v>1</v>
      </c>
      <c r="D58" s="153">
        <v>55</v>
      </c>
      <c r="E58" t="s" s="153">
        <v>177</v>
      </c>
      <c r="F58" s="154">
        <v>10</v>
      </c>
      <c r="G58" t="s" s="155">
        <f t="shared" si="0"/>
        <v>26</v>
      </c>
      <c r="H58" s="156"/>
      <c r="I58" t="s" s="155">
        <f t="shared" si="1"/>
        <v>28</v>
      </c>
      <c r="J58" s="156"/>
      <c r="K58" t="s" s="155">
        <f t="shared" si="2"/>
        <v>30</v>
      </c>
      <c r="L58" s="156"/>
      <c r="M58" t="s" s="155">
        <f t="shared" si="3"/>
        <v>32</v>
      </c>
      <c r="N58" s="156"/>
      <c r="O58" t="s" s="155">
        <f t="shared" si="4"/>
        <v>178</v>
      </c>
      <c r="P58" s="156"/>
      <c r="Q58" t="s" s="155">
        <f t="shared" si="5"/>
        <v>36</v>
      </c>
      <c r="R58" s="156"/>
      <c r="S58" t="s" s="155">
        <f t="shared" si="6"/>
        <v>38</v>
      </c>
      <c r="T58" s="156">
        <v>5</v>
      </c>
      <c r="U58" t="s" s="155">
        <f t="shared" si="7"/>
        <v>40</v>
      </c>
      <c r="V58" s="156"/>
      <c r="W58" t="s" s="155">
        <f t="shared" si="8"/>
        <v>42</v>
      </c>
      <c r="X58" s="156"/>
      <c r="Y58" t="s" s="155">
        <f t="shared" si="9"/>
        <v>43</v>
      </c>
      <c r="Z58" s="156"/>
      <c r="AA58" t="s" s="155">
        <f t="shared" si="10"/>
        <v>44</v>
      </c>
      <c r="AB58" s="156"/>
      <c r="AC58" s="157">
        <f>F58+H58+J58+L58+N58+P58+R58+T58+V58+X58+Z58+AB58</f>
        <v>15</v>
      </c>
      <c r="AD58" s="158">
        <f>IF(ISERROR(F58/$AC58),"",(F58/$AC58))</f>
        <v>0.6666666666666666</v>
      </c>
      <c r="AE58" s="159">
        <f>IF(ISERROR(H58/$AC58),"",(H58/$AC58))</f>
        <v>0</v>
      </c>
      <c r="AF58" s="159">
        <f>IF(ISERROR(J58/$AC58),"",(J58/$AC58))</f>
        <v>0</v>
      </c>
      <c r="AG58" s="159">
        <f>IF(ISERROR(L58/$AC58),"",(L58/$AC58))</f>
        <v>0</v>
      </c>
      <c r="AH58" s="159">
        <f>IF(ISERROR(N58/$AC58),"",(N58/$AC58))</f>
        <v>0</v>
      </c>
      <c r="AI58" s="159">
        <f>IF(ISERROR(P58/$AC58),"",(P58/$AC58))</f>
        <v>0</v>
      </c>
      <c r="AJ58" s="159">
        <f>IF(ISERROR(R58/$AC58),"",(R58/$AC58))</f>
        <v>0</v>
      </c>
      <c r="AK58" s="159">
        <f>IF(ISERROR(T58/$AC58),"",(T58/$AC58))</f>
        <v>0.3333333333333333</v>
      </c>
      <c r="AL58" s="159">
        <f>IF(ISERROR(V58/$AC58),"",(V58/$AC58))</f>
        <v>0</v>
      </c>
      <c r="AM58" s="159">
        <f>IF(ISERROR(X58/$AC58),"",(X58/$AC58))</f>
        <v>0</v>
      </c>
      <c r="AN58" s="159">
        <f>IF(ISERROR(Z58/$AC58),"",(Z58/$AC58))</f>
        <v>0</v>
      </c>
      <c r="AO58" s="159">
        <f>IF(ISERROR(AB58/$AC58),"",(AB58/$AC58))</f>
        <v>0</v>
      </c>
      <c r="AP58" s="160">
        <f>SUM(AD58:AO58)</f>
        <v>1</v>
      </c>
      <c r="AQ58" t="s" s="161">
        <f>B58</f>
        <v>176</v>
      </c>
    </row>
    <row r="59" s="140" customFormat="1" ht="17" customHeight="1">
      <c r="B59" t="s" s="152">
        <v>179</v>
      </c>
      <c r="C59" s="153">
        <v>1</v>
      </c>
      <c r="D59" s="153">
        <v>56</v>
      </c>
      <c r="E59" t="s" s="153">
        <v>180</v>
      </c>
      <c r="F59" s="154"/>
      <c r="G59" t="s" s="155">
        <f t="shared" si="0"/>
        <v>26</v>
      </c>
      <c r="H59" s="156"/>
      <c r="I59" t="s" s="155">
        <f t="shared" si="1"/>
        <v>28</v>
      </c>
      <c r="J59" s="156"/>
      <c r="K59" t="s" s="155">
        <f t="shared" si="2"/>
        <v>30</v>
      </c>
      <c r="L59" s="156"/>
      <c r="M59" t="s" s="155">
        <f t="shared" si="3"/>
        <v>32</v>
      </c>
      <c r="N59" s="156"/>
      <c r="O59" t="s" s="155">
        <f t="shared" si="4"/>
        <v>34</v>
      </c>
      <c r="P59" s="156"/>
      <c r="Q59" t="s" s="155">
        <f t="shared" si="5"/>
        <v>36</v>
      </c>
      <c r="R59" s="156"/>
      <c r="S59" t="s" s="155">
        <f t="shared" si="6"/>
        <v>38</v>
      </c>
      <c r="T59" s="156">
        <v>1</v>
      </c>
      <c r="U59" t="s" s="155">
        <f t="shared" si="7"/>
        <v>40</v>
      </c>
      <c r="V59" s="156"/>
      <c r="W59" t="s" s="155">
        <f t="shared" si="8"/>
        <v>42</v>
      </c>
      <c r="X59" s="156"/>
      <c r="Y59" t="s" s="155">
        <f t="shared" si="9"/>
        <v>43</v>
      </c>
      <c r="Z59" s="156"/>
      <c r="AA59" t="s" s="155">
        <f t="shared" si="10"/>
        <v>44</v>
      </c>
      <c r="AB59" s="156"/>
      <c r="AC59" s="157">
        <f>F59+H59+J59+L59+N59+P59+R59+T59+V59+X59+Z59+AB59</f>
        <v>1</v>
      </c>
      <c r="AD59" s="158">
        <f>IF(ISERROR(F59/$AC59),"",(F59/$AC59))</f>
        <v>0</v>
      </c>
      <c r="AE59" s="159">
        <f>IF(ISERROR(H59/$AC59),"",(H59/$AC59))</f>
        <v>0</v>
      </c>
      <c r="AF59" s="159">
        <f>IF(ISERROR(J59/$AC59),"",(J59/$AC59))</f>
        <v>0</v>
      </c>
      <c r="AG59" s="159">
        <f>IF(ISERROR(L59/$AC59),"",(L59/$AC59))</f>
        <v>0</v>
      </c>
      <c r="AH59" s="159">
        <f>IF(ISERROR(N59/$AC59),"",(N59/$AC59))</f>
        <v>0</v>
      </c>
      <c r="AI59" s="159">
        <f>IF(ISERROR(P59/$AC59),"",(P59/$AC59))</f>
        <v>0</v>
      </c>
      <c r="AJ59" s="159">
        <f>IF(ISERROR(R59/$AC59),"",(R59/$AC59))</f>
        <v>0</v>
      </c>
      <c r="AK59" s="159">
        <f>IF(ISERROR(T59/$AC59),"",(T59/$AC59))</f>
        <v>1</v>
      </c>
      <c r="AL59" s="159">
        <f>IF(ISERROR(V59/$AC59),"",(V59/$AC59))</f>
        <v>0</v>
      </c>
      <c r="AM59" s="159">
        <f>IF(ISERROR(X59/$AC59),"",(X59/$AC59))</f>
        <v>0</v>
      </c>
      <c r="AN59" s="159">
        <f>IF(ISERROR(Z59/$AC59),"",(Z59/$AC59))</f>
        <v>0</v>
      </c>
      <c r="AO59" s="159">
        <f>IF(ISERROR(AB59/$AC59),"",(AB59/$AC59))</f>
        <v>0</v>
      </c>
      <c r="AP59" s="160">
        <f>SUM(AD59:AO59)</f>
        <v>1</v>
      </c>
      <c r="AQ59" t="s" s="161">
        <f>B59</f>
        <v>179</v>
      </c>
    </row>
    <row r="60" s="140" customFormat="1" ht="17" customHeight="1">
      <c r="B60" t="s" s="152">
        <v>181</v>
      </c>
      <c r="C60" s="153">
        <v>1</v>
      </c>
      <c r="D60" s="153">
        <v>57</v>
      </c>
      <c r="E60" t="s" s="153">
        <v>182</v>
      </c>
      <c r="F60" s="154">
        <v>10</v>
      </c>
      <c r="G60" t="s" s="155">
        <f t="shared" si="0"/>
        <v>26</v>
      </c>
      <c r="H60" s="156"/>
      <c r="I60" t="s" s="155">
        <f t="shared" si="1"/>
        <v>28</v>
      </c>
      <c r="J60" s="156"/>
      <c r="K60" t="s" s="155">
        <f t="shared" si="2"/>
        <v>30</v>
      </c>
      <c r="L60" s="156"/>
      <c r="M60" t="s" s="155">
        <f t="shared" si="3"/>
        <v>32</v>
      </c>
      <c r="N60" s="156"/>
      <c r="O60" t="s" s="155">
        <f t="shared" si="4"/>
        <v>34</v>
      </c>
      <c r="P60" s="156"/>
      <c r="Q60" t="s" s="155">
        <f t="shared" si="5"/>
        <v>36</v>
      </c>
      <c r="R60" s="156"/>
      <c r="S60" t="s" s="155">
        <f t="shared" si="6"/>
        <v>38</v>
      </c>
      <c r="T60" s="156"/>
      <c r="U60" t="s" s="155">
        <f t="shared" si="7"/>
        <v>40</v>
      </c>
      <c r="V60" s="156">
        <v>0.125</v>
      </c>
      <c r="W60" t="s" s="155">
        <f t="shared" si="8"/>
        <v>42</v>
      </c>
      <c r="X60" s="156"/>
      <c r="Y60" t="s" s="155">
        <f t="shared" si="9"/>
        <v>43</v>
      </c>
      <c r="Z60" s="156"/>
      <c r="AA60" t="s" s="155">
        <f t="shared" si="10"/>
        <v>44</v>
      </c>
      <c r="AB60" s="156"/>
      <c r="AC60" s="157">
        <f>F60+H60+J60+L60+N60+P60+R60+T60+V60+X60+Z60+AB60</f>
        <v>10.125</v>
      </c>
      <c r="AD60" s="158">
        <f>IF(ISERROR(F60/$AC60),"",(F60/$AC60))</f>
        <v>0.9876543209876543</v>
      </c>
      <c r="AE60" s="159">
        <f>IF(ISERROR(H60/$AC60),"",(H60/$AC60))</f>
        <v>0</v>
      </c>
      <c r="AF60" s="159">
        <f>IF(ISERROR(J60/$AC60),"",(J60/$AC60))</f>
        <v>0</v>
      </c>
      <c r="AG60" s="159">
        <f>IF(ISERROR(L60/$AC60),"",(L60/$AC60))</f>
        <v>0</v>
      </c>
      <c r="AH60" s="159">
        <f>IF(ISERROR(N60/$AC60),"",(N60/$AC60))</f>
        <v>0</v>
      </c>
      <c r="AI60" s="159">
        <f>IF(ISERROR(P60/$AC60),"",(P60/$AC60))</f>
        <v>0</v>
      </c>
      <c r="AJ60" s="159">
        <f>IF(ISERROR(R60/$AC60),"",(R60/$AC60))</f>
        <v>0</v>
      </c>
      <c r="AK60" s="159">
        <f>IF(ISERROR(T60/$AC60),"",(T60/$AC60))</f>
        <v>0</v>
      </c>
      <c r="AL60" s="159">
        <f>IF(ISERROR(V60/$AC60),"",(V60/$AC60))</f>
        <v>0.01234567901234568</v>
      </c>
      <c r="AM60" s="159">
        <f>IF(ISERROR(X60/$AC60),"",(X60/$AC60))</f>
        <v>0</v>
      </c>
      <c r="AN60" s="159">
        <f>IF(ISERROR(Z60/$AC60),"",(Z60/$AC60))</f>
        <v>0</v>
      </c>
      <c r="AO60" s="159">
        <f>IF(ISERROR(AB60/$AC60),"",(AB60/$AC60))</f>
        <v>0</v>
      </c>
      <c r="AP60" s="160">
        <f>SUM(AD60:AO60)</f>
        <v>1</v>
      </c>
      <c r="AQ60" t="s" s="161">
        <f>B60</f>
        <v>181</v>
      </c>
    </row>
    <row r="61" s="140" customFormat="1" ht="17" customHeight="1">
      <c r="B61" t="s" s="152">
        <v>183</v>
      </c>
      <c r="C61" s="153">
        <v>1</v>
      </c>
      <c r="D61" s="153">
        <v>58</v>
      </c>
      <c r="E61" t="s" s="153">
        <v>184</v>
      </c>
      <c r="F61" s="154">
        <v>10</v>
      </c>
      <c r="G61" t="s" s="155">
        <f t="shared" si="0"/>
        <v>26</v>
      </c>
      <c r="H61" s="156"/>
      <c r="I61" t="s" s="155">
        <f t="shared" si="1"/>
        <v>28</v>
      </c>
      <c r="J61" s="156"/>
      <c r="K61" t="s" s="155">
        <f t="shared" si="2"/>
        <v>30</v>
      </c>
      <c r="L61" s="156"/>
      <c r="M61" t="s" s="155">
        <f t="shared" si="3"/>
        <v>32</v>
      </c>
      <c r="N61" s="156"/>
      <c r="O61" t="s" s="155">
        <f t="shared" si="4"/>
        <v>34</v>
      </c>
      <c r="P61" s="156"/>
      <c r="Q61" t="s" s="155">
        <f t="shared" si="5"/>
        <v>36</v>
      </c>
      <c r="R61" s="156"/>
      <c r="S61" t="s" s="155">
        <f t="shared" si="6"/>
        <v>38</v>
      </c>
      <c r="T61" s="156"/>
      <c r="U61" t="s" s="155">
        <f t="shared" si="7"/>
        <v>40</v>
      </c>
      <c r="V61" s="156">
        <v>0.25</v>
      </c>
      <c r="W61" t="s" s="155">
        <f t="shared" si="8"/>
        <v>42</v>
      </c>
      <c r="X61" s="156"/>
      <c r="Y61" t="s" s="155">
        <f t="shared" si="9"/>
        <v>43</v>
      </c>
      <c r="Z61" s="156"/>
      <c r="AA61" t="s" s="155">
        <f t="shared" si="10"/>
        <v>44</v>
      </c>
      <c r="AB61" s="156"/>
      <c r="AC61" s="157">
        <f>F61+H61+J61+L61+N61+P61+R61+T61+V61+X61+Z61+AB61</f>
        <v>10.25</v>
      </c>
      <c r="AD61" s="158">
        <f>IF(ISERROR(F61/$AC61),"",(F61/$AC61))</f>
        <v>0.975609756097561</v>
      </c>
      <c r="AE61" s="159">
        <f>IF(ISERROR(H61/$AC61),"",(H61/$AC61))</f>
        <v>0</v>
      </c>
      <c r="AF61" s="159">
        <f>IF(ISERROR(J61/$AC61),"",(J61/$AC61))</f>
        <v>0</v>
      </c>
      <c r="AG61" s="159">
        <f>IF(ISERROR(L61/$AC61),"",(L61/$AC61))</f>
        <v>0</v>
      </c>
      <c r="AH61" s="159">
        <f>IF(ISERROR(N61/$AC61),"",(N61/$AC61))</f>
        <v>0</v>
      </c>
      <c r="AI61" s="159">
        <f>IF(ISERROR(P61/$AC61),"",(P61/$AC61))</f>
        <v>0</v>
      </c>
      <c r="AJ61" s="159">
        <f>IF(ISERROR(R61/$AC61),"",(R61/$AC61))</f>
        <v>0</v>
      </c>
      <c r="AK61" s="159">
        <f>IF(ISERROR(T61/$AC61),"",(T61/$AC61))</f>
        <v>0</v>
      </c>
      <c r="AL61" s="159">
        <f>IF(ISERROR(V61/$AC61),"",(V61/$AC61))</f>
        <v>0.02439024390243903</v>
      </c>
      <c r="AM61" s="159">
        <f>IF(ISERROR(X61/$AC61),"",(X61/$AC61))</f>
        <v>0</v>
      </c>
      <c r="AN61" s="159">
        <f>IF(ISERROR(Z61/$AC61),"",(Z61/$AC61))</f>
        <v>0</v>
      </c>
      <c r="AO61" s="159">
        <f>IF(ISERROR(AB61/$AC61),"",(AB61/$AC61))</f>
        <v>0</v>
      </c>
      <c r="AP61" s="160">
        <f>SUM(AD61:AO61)</f>
        <v>1</v>
      </c>
      <c r="AQ61" t="s" s="161">
        <f>B61</f>
        <v>183</v>
      </c>
    </row>
    <row r="62" s="140" customFormat="1" ht="17" customHeight="1">
      <c r="B62" t="s" s="152">
        <v>185</v>
      </c>
      <c r="C62" s="153">
        <v>1</v>
      </c>
      <c r="D62" s="153">
        <v>59</v>
      </c>
      <c r="E62" t="s" s="153">
        <v>186</v>
      </c>
      <c r="F62" s="154">
        <v>10</v>
      </c>
      <c r="G62" t="s" s="155">
        <f t="shared" si="0"/>
        <v>26</v>
      </c>
      <c r="H62" s="156"/>
      <c r="I62" t="s" s="155">
        <f t="shared" si="1"/>
        <v>28</v>
      </c>
      <c r="J62" s="156"/>
      <c r="K62" t="s" s="155">
        <f t="shared" si="2"/>
        <v>30</v>
      </c>
      <c r="L62" s="156"/>
      <c r="M62" t="s" s="155">
        <f t="shared" si="3"/>
        <v>187</v>
      </c>
      <c r="N62" s="156"/>
      <c r="O62" t="s" s="155">
        <f t="shared" si="4"/>
        <v>34</v>
      </c>
      <c r="P62" s="156"/>
      <c r="Q62" t="s" s="155">
        <f t="shared" si="5"/>
        <v>36</v>
      </c>
      <c r="R62" s="156"/>
      <c r="S62" t="s" s="155">
        <f t="shared" si="6"/>
        <v>38</v>
      </c>
      <c r="T62" s="156"/>
      <c r="U62" t="s" s="155">
        <f t="shared" si="7"/>
        <v>40</v>
      </c>
      <c r="V62" s="156">
        <v>0.5</v>
      </c>
      <c r="W62" t="s" s="155">
        <f t="shared" si="8"/>
        <v>42</v>
      </c>
      <c r="X62" s="156"/>
      <c r="Y62" t="s" s="155">
        <f t="shared" si="9"/>
        <v>43</v>
      </c>
      <c r="Z62" s="156"/>
      <c r="AA62" t="s" s="155">
        <f t="shared" si="10"/>
        <v>44</v>
      </c>
      <c r="AB62" s="156"/>
      <c r="AC62" s="157">
        <f>F62+H62+J62+L62+N62+P62+R62+T62+V62+X62+Z62+AB62</f>
        <v>10.5</v>
      </c>
      <c r="AD62" s="158">
        <f>IF(ISERROR(F62/$AC62),"",(F62/$AC62))</f>
        <v>0.9523809523809523</v>
      </c>
      <c r="AE62" s="159">
        <f>IF(ISERROR(H62/$AC62),"",(H62/$AC62))</f>
        <v>0</v>
      </c>
      <c r="AF62" s="159">
        <f>IF(ISERROR(J62/$AC62),"",(J62/$AC62))</f>
        <v>0</v>
      </c>
      <c r="AG62" s="159">
        <f>IF(ISERROR(L62/$AC62),"",(L62/$AC62))</f>
        <v>0</v>
      </c>
      <c r="AH62" s="159">
        <f>IF(ISERROR(N62/$AC62),"",(N62/$AC62))</f>
        <v>0</v>
      </c>
      <c r="AI62" s="159">
        <f>IF(ISERROR(P62/$AC62),"",(P62/$AC62))</f>
        <v>0</v>
      </c>
      <c r="AJ62" s="159">
        <f>IF(ISERROR(R62/$AC62),"",(R62/$AC62))</f>
        <v>0</v>
      </c>
      <c r="AK62" s="159">
        <f>IF(ISERROR(T62/$AC62),"",(T62/$AC62))</f>
        <v>0</v>
      </c>
      <c r="AL62" s="159">
        <f>IF(ISERROR(V62/$AC62),"",(V62/$AC62))</f>
        <v>0.04761904761904762</v>
      </c>
      <c r="AM62" s="159">
        <f>IF(ISERROR(X62/$AC62),"",(X62/$AC62))</f>
        <v>0</v>
      </c>
      <c r="AN62" s="159">
        <f>IF(ISERROR(Z62/$AC62),"",(Z62/$AC62))</f>
        <v>0</v>
      </c>
      <c r="AO62" s="159">
        <f>IF(ISERROR(AB62/$AC62),"",(AB62/$AC62))</f>
        <v>0</v>
      </c>
      <c r="AP62" s="160">
        <f>SUM(AD62:AO62)</f>
        <v>1</v>
      </c>
      <c r="AQ62" t="s" s="161">
        <f>B62</f>
        <v>185</v>
      </c>
    </row>
    <row r="63" s="140" customFormat="1" ht="17" customHeight="1">
      <c r="B63" t="s" s="152">
        <v>188</v>
      </c>
      <c r="C63" s="153">
        <v>1</v>
      </c>
      <c r="D63" s="153">
        <v>60</v>
      </c>
      <c r="E63" t="s" s="153">
        <v>189</v>
      </c>
      <c r="F63" s="154">
        <v>10</v>
      </c>
      <c r="G63" t="s" s="155">
        <f t="shared" si="0"/>
        <v>26</v>
      </c>
      <c r="H63" s="156"/>
      <c r="I63" t="s" s="155">
        <f t="shared" si="1"/>
        <v>28</v>
      </c>
      <c r="J63" s="156"/>
      <c r="K63" t="s" s="155">
        <f t="shared" si="2"/>
        <v>30</v>
      </c>
      <c r="L63" s="156"/>
      <c r="M63" t="s" s="155">
        <f t="shared" si="3"/>
        <v>32</v>
      </c>
      <c r="N63" s="156"/>
      <c r="O63" t="s" s="155">
        <f t="shared" si="4"/>
        <v>34</v>
      </c>
      <c r="P63" s="156"/>
      <c r="Q63" t="s" s="155">
        <f t="shared" si="5"/>
        <v>36</v>
      </c>
      <c r="R63" s="156"/>
      <c r="S63" t="s" s="155">
        <f t="shared" si="6"/>
        <v>38</v>
      </c>
      <c r="T63" s="156"/>
      <c r="U63" t="s" s="155">
        <f t="shared" si="7"/>
        <v>40</v>
      </c>
      <c r="V63" s="156">
        <v>1</v>
      </c>
      <c r="W63" t="s" s="155">
        <f t="shared" si="8"/>
        <v>42</v>
      </c>
      <c r="X63" s="156"/>
      <c r="Y63" t="s" s="155">
        <f t="shared" si="9"/>
        <v>43</v>
      </c>
      <c r="Z63" s="156"/>
      <c r="AA63" t="s" s="155">
        <f t="shared" si="10"/>
        <v>44</v>
      </c>
      <c r="AB63" s="156"/>
      <c r="AC63" s="157">
        <f>F63+H63+J63+L63+N63+P63+R63+T63+V63+X63+Z63+AB63</f>
        <v>11</v>
      </c>
      <c r="AD63" s="158">
        <f>IF(ISERROR(F63/$AC63),"",(F63/$AC63))</f>
        <v>0.9090909090909091</v>
      </c>
      <c r="AE63" s="159">
        <f>IF(ISERROR(H63/$AC63),"",(H63/$AC63))</f>
        <v>0</v>
      </c>
      <c r="AF63" s="159">
        <f>IF(ISERROR(J63/$AC63),"",(J63/$AC63))</f>
        <v>0</v>
      </c>
      <c r="AG63" s="159">
        <f>IF(ISERROR(L63/$AC63),"",(L63/$AC63))</f>
        <v>0</v>
      </c>
      <c r="AH63" s="159">
        <f>IF(ISERROR(N63/$AC63),"",(N63/$AC63))</f>
        <v>0</v>
      </c>
      <c r="AI63" s="159">
        <f>IF(ISERROR(P63/$AC63),"",(P63/$AC63))</f>
        <v>0</v>
      </c>
      <c r="AJ63" s="159">
        <f>IF(ISERROR(R63/$AC63),"",(R63/$AC63))</f>
        <v>0</v>
      </c>
      <c r="AK63" s="159">
        <f>IF(ISERROR(T63/$AC63),"",(T63/$AC63))</f>
        <v>0</v>
      </c>
      <c r="AL63" s="159">
        <f>IF(ISERROR(V63/$AC63),"",(V63/$AC63))</f>
        <v>0.09090909090909091</v>
      </c>
      <c r="AM63" s="159">
        <f>IF(ISERROR(X63/$AC63),"",(X63/$AC63))</f>
        <v>0</v>
      </c>
      <c r="AN63" s="159">
        <f>IF(ISERROR(Z63/$AC63),"",(Z63/$AC63))</f>
        <v>0</v>
      </c>
      <c r="AO63" s="159">
        <f>IF(ISERROR(AB63/$AC63),"",(AB63/$AC63))</f>
        <v>0</v>
      </c>
      <c r="AP63" s="160">
        <f>SUM(AD63:AO63)</f>
        <v>1</v>
      </c>
      <c r="AQ63" t="s" s="161">
        <f>B63</f>
        <v>188</v>
      </c>
    </row>
    <row r="64" s="140" customFormat="1" ht="17" customHeight="1">
      <c r="B64" t="s" s="152">
        <v>190</v>
      </c>
      <c r="C64" s="153">
        <v>1</v>
      </c>
      <c r="D64" s="153">
        <v>61</v>
      </c>
      <c r="E64" t="s" s="153">
        <v>191</v>
      </c>
      <c r="F64" s="154">
        <v>10</v>
      </c>
      <c r="G64" t="s" s="155">
        <f t="shared" si="0"/>
        <v>26</v>
      </c>
      <c r="H64" s="156"/>
      <c r="I64" t="s" s="155">
        <f t="shared" si="1"/>
        <v>28</v>
      </c>
      <c r="J64" s="156"/>
      <c r="K64" t="s" s="155">
        <f t="shared" si="2"/>
        <v>30</v>
      </c>
      <c r="L64" s="156"/>
      <c r="M64" t="s" s="155">
        <f t="shared" si="3"/>
        <v>32</v>
      </c>
      <c r="N64" s="156"/>
      <c r="O64" t="s" s="155">
        <f t="shared" si="4"/>
        <v>34</v>
      </c>
      <c r="P64" s="156"/>
      <c r="Q64" t="s" s="155">
        <f t="shared" si="5"/>
        <v>36</v>
      </c>
      <c r="R64" s="156"/>
      <c r="S64" t="s" s="155">
        <f t="shared" si="6"/>
        <v>38</v>
      </c>
      <c r="T64" s="156"/>
      <c r="U64" t="s" s="155">
        <f t="shared" si="7"/>
        <v>40</v>
      </c>
      <c r="V64" s="156">
        <v>1.5</v>
      </c>
      <c r="W64" t="s" s="155">
        <f t="shared" si="8"/>
        <v>42</v>
      </c>
      <c r="X64" s="156"/>
      <c r="Y64" t="s" s="155">
        <f t="shared" si="9"/>
        <v>43</v>
      </c>
      <c r="Z64" s="156"/>
      <c r="AA64" t="s" s="155">
        <f t="shared" si="10"/>
        <v>44</v>
      </c>
      <c r="AB64" s="156"/>
      <c r="AC64" s="157">
        <f>F64+H64+J64+L64+N64+P64+R64+T64+V64+X64+Z64+AB64</f>
        <v>11.5</v>
      </c>
      <c r="AD64" s="158">
        <f>IF(ISERROR(F64/$AC64),"",(F64/$AC64))</f>
        <v>0.8695652173913043</v>
      </c>
      <c r="AE64" s="159">
        <f>IF(ISERROR(H64/$AC64),"",(H64/$AC64))</f>
        <v>0</v>
      </c>
      <c r="AF64" s="159">
        <f>IF(ISERROR(J64/$AC64),"",(J64/$AC64))</f>
        <v>0</v>
      </c>
      <c r="AG64" s="159">
        <f>IF(ISERROR(L64/$AC64),"",(L64/$AC64))</f>
        <v>0</v>
      </c>
      <c r="AH64" s="159">
        <f>IF(ISERROR(N64/$AC64),"",(N64/$AC64))</f>
        <v>0</v>
      </c>
      <c r="AI64" s="159">
        <f>IF(ISERROR(P64/$AC64),"",(P64/$AC64))</f>
        <v>0</v>
      </c>
      <c r="AJ64" s="159">
        <f>IF(ISERROR(R64/$AC64),"",(R64/$AC64))</f>
        <v>0</v>
      </c>
      <c r="AK64" s="159">
        <f>IF(ISERROR(T64/$AC64),"",(T64/$AC64))</f>
        <v>0</v>
      </c>
      <c r="AL64" s="159">
        <f>IF(ISERROR(V64/$AC64),"",(V64/$AC64))</f>
        <v>0.1304347826086956</v>
      </c>
      <c r="AM64" s="159">
        <f>IF(ISERROR(X64/$AC64),"",(X64/$AC64))</f>
        <v>0</v>
      </c>
      <c r="AN64" s="159">
        <f>IF(ISERROR(Z64/$AC64),"",(Z64/$AC64))</f>
        <v>0</v>
      </c>
      <c r="AO64" s="159">
        <f>IF(ISERROR(AB64/$AC64),"",(AB64/$AC64))</f>
        <v>0</v>
      </c>
      <c r="AP64" s="160">
        <f>SUM(AD64:AO64)</f>
        <v>1</v>
      </c>
      <c r="AQ64" t="s" s="161">
        <f>B64</f>
        <v>190</v>
      </c>
    </row>
    <row r="65" s="140" customFormat="1" ht="17" customHeight="1">
      <c r="B65" t="s" s="152">
        <v>192</v>
      </c>
      <c r="C65" s="153">
        <v>1</v>
      </c>
      <c r="D65" s="153">
        <v>62</v>
      </c>
      <c r="E65" t="s" s="153">
        <v>193</v>
      </c>
      <c r="F65" s="154">
        <v>10</v>
      </c>
      <c r="G65" t="s" s="155">
        <f t="shared" si="0"/>
        <v>26</v>
      </c>
      <c r="H65" s="156"/>
      <c r="I65" t="s" s="155">
        <f t="shared" si="1"/>
        <v>28</v>
      </c>
      <c r="J65" s="156"/>
      <c r="K65" t="s" s="155">
        <f t="shared" si="2"/>
        <v>30</v>
      </c>
      <c r="L65" s="156"/>
      <c r="M65" t="s" s="155">
        <f t="shared" si="3"/>
        <v>32</v>
      </c>
      <c r="N65" s="156"/>
      <c r="O65" t="s" s="155">
        <f t="shared" si="4"/>
        <v>34</v>
      </c>
      <c r="P65" s="156"/>
      <c r="Q65" t="s" s="155">
        <f t="shared" si="5"/>
        <v>36</v>
      </c>
      <c r="R65" s="156"/>
      <c r="S65" t="s" s="155">
        <f t="shared" si="6"/>
        <v>38</v>
      </c>
      <c r="T65" s="156"/>
      <c r="U65" t="s" s="155">
        <f t="shared" si="7"/>
        <v>40</v>
      </c>
      <c r="V65" s="156">
        <v>2.5</v>
      </c>
      <c r="W65" t="s" s="155">
        <f t="shared" si="8"/>
        <v>42</v>
      </c>
      <c r="X65" s="156"/>
      <c r="Y65" t="s" s="155">
        <f t="shared" si="9"/>
        <v>43</v>
      </c>
      <c r="Z65" s="156"/>
      <c r="AA65" t="s" s="155">
        <f t="shared" si="10"/>
        <v>44</v>
      </c>
      <c r="AB65" s="156"/>
      <c r="AC65" s="157">
        <f>F65+H65+J65+L65+N65+P65+R65+T65+V65+X65+Z65+AB65</f>
        <v>12.5</v>
      </c>
      <c r="AD65" s="158">
        <f>IF(ISERROR(F65/$AC65),"",(F65/$AC65))</f>
        <v>0.8</v>
      </c>
      <c r="AE65" s="159">
        <f>IF(ISERROR(H65/$AC65),"",(H65/$AC65))</f>
        <v>0</v>
      </c>
      <c r="AF65" s="159">
        <f>IF(ISERROR(J65/$AC65),"",(J65/$AC65))</f>
        <v>0</v>
      </c>
      <c r="AG65" s="159">
        <f>IF(ISERROR(L65/$AC65),"",(L65/$AC65))</f>
        <v>0</v>
      </c>
      <c r="AH65" s="159">
        <f>IF(ISERROR(N65/$AC65),"",(N65/$AC65))</f>
        <v>0</v>
      </c>
      <c r="AI65" s="159">
        <f>IF(ISERROR(P65/$AC65),"",(P65/$AC65))</f>
        <v>0</v>
      </c>
      <c r="AJ65" s="159">
        <f>IF(ISERROR(R65/$AC65),"",(R65/$AC65))</f>
        <v>0</v>
      </c>
      <c r="AK65" s="159">
        <f>IF(ISERROR(T65/$AC65),"",(T65/$AC65))</f>
        <v>0</v>
      </c>
      <c r="AL65" s="159">
        <f>IF(ISERROR(V65/$AC65),"",(V65/$AC65))</f>
        <v>0.2</v>
      </c>
      <c r="AM65" s="159">
        <f>IF(ISERROR(X65/$AC65),"",(X65/$AC65))</f>
        <v>0</v>
      </c>
      <c r="AN65" s="159">
        <f>IF(ISERROR(Z65/$AC65),"",(Z65/$AC65))</f>
        <v>0</v>
      </c>
      <c r="AO65" s="159">
        <f>IF(ISERROR(AB65/$AC65),"",(AB65/$AC65))</f>
        <v>0</v>
      </c>
      <c r="AP65" s="160">
        <f>SUM(AD65:AO65)</f>
        <v>1</v>
      </c>
      <c r="AQ65" t="s" s="161">
        <f>B65</f>
        <v>192</v>
      </c>
    </row>
    <row r="66" s="140" customFormat="1" ht="17" customHeight="1">
      <c r="B66" t="s" s="152">
        <v>194</v>
      </c>
      <c r="C66" s="153">
        <v>1</v>
      </c>
      <c r="D66" s="153">
        <v>63</v>
      </c>
      <c r="E66" t="s" s="153">
        <v>195</v>
      </c>
      <c r="F66" s="154">
        <v>10</v>
      </c>
      <c r="G66" t="s" s="155">
        <f t="shared" si="0"/>
        <v>26</v>
      </c>
      <c r="H66" s="156"/>
      <c r="I66" t="s" s="155">
        <f t="shared" si="1"/>
        <v>28</v>
      </c>
      <c r="J66" s="156"/>
      <c r="K66" t="s" s="155">
        <f t="shared" si="2"/>
        <v>30</v>
      </c>
      <c r="L66" s="156"/>
      <c r="M66" t="s" s="155">
        <f t="shared" si="3"/>
        <v>32</v>
      </c>
      <c r="N66" s="156"/>
      <c r="O66" t="s" s="155">
        <f t="shared" si="4"/>
        <v>34</v>
      </c>
      <c r="P66" s="156"/>
      <c r="Q66" t="s" s="155">
        <f t="shared" si="5"/>
        <v>36</v>
      </c>
      <c r="R66" s="156"/>
      <c r="S66" t="s" s="155">
        <f t="shared" si="6"/>
        <v>38</v>
      </c>
      <c r="T66" s="156"/>
      <c r="U66" t="s" s="155">
        <f t="shared" si="7"/>
        <v>40</v>
      </c>
      <c r="V66" s="156">
        <v>5</v>
      </c>
      <c r="W66" t="s" s="155">
        <f t="shared" si="8"/>
        <v>42</v>
      </c>
      <c r="X66" s="156"/>
      <c r="Y66" t="s" s="155">
        <f t="shared" si="9"/>
        <v>43</v>
      </c>
      <c r="Z66" s="156"/>
      <c r="AA66" t="s" s="155">
        <f t="shared" si="10"/>
        <v>44</v>
      </c>
      <c r="AB66" s="156"/>
      <c r="AC66" s="157">
        <f>F66+H66+J66+L66+N66+P66+R66+T66+V66+X66+Z66+AB66</f>
        <v>15</v>
      </c>
      <c r="AD66" s="158">
        <f>IF(ISERROR(F66/$AC66),"",(F66/$AC66))</f>
        <v>0.6666666666666666</v>
      </c>
      <c r="AE66" s="159">
        <f>IF(ISERROR(H66/$AC66),"",(H66/$AC66))</f>
        <v>0</v>
      </c>
      <c r="AF66" s="159">
        <f>IF(ISERROR(J66/$AC66),"",(J66/$AC66))</f>
        <v>0</v>
      </c>
      <c r="AG66" s="159">
        <f>IF(ISERROR(L66/$AC66),"",(L66/$AC66))</f>
        <v>0</v>
      </c>
      <c r="AH66" s="159">
        <f>IF(ISERROR(N66/$AC66),"",(N66/$AC66))</f>
        <v>0</v>
      </c>
      <c r="AI66" s="159">
        <f>IF(ISERROR(P66/$AC66),"",(P66/$AC66))</f>
        <v>0</v>
      </c>
      <c r="AJ66" s="159">
        <f>IF(ISERROR(R66/$AC66),"",(R66/$AC66))</f>
        <v>0</v>
      </c>
      <c r="AK66" s="159">
        <f>IF(ISERROR(T66/$AC66),"",(T66/$AC66))</f>
        <v>0</v>
      </c>
      <c r="AL66" s="159">
        <f>IF(ISERROR(V66/$AC66),"",(V66/$AC66))</f>
        <v>0.3333333333333333</v>
      </c>
      <c r="AM66" s="159">
        <f>IF(ISERROR(X66/$AC66),"",(X66/$AC66))</f>
        <v>0</v>
      </c>
      <c r="AN66" s="159">
        <f>IF(ISERROR(Z66/$AC66),"",(Z66/$AC66))</f>
        <v>0</v>
      </c>
      <c r="AO66" s="159">
        <f>IF(ISERROR(AB66/$AC66),"",(AB66/$AC66))</f>
        <v>0</v>
      </c>
      <c r="AP66" s="160">
        <f>SUM(AD66:AO66)</f>
        <v>1</v>
      </c>
      <c r="AQ66" t="s" s="161">
        <f>B66</f>
        <v>194</v>
      </c>
    </row>
    <row r="67" s="140" customFormat="1" ht="17" customHeight="1">
      <c r="B67" t="s" s="152">
        <v>196</v>
      </c>
      <c r="C67" s="153">
        <v>1</v>
      </c>
      <c r="D67" s="153">
        <v>64</v>
      </c>
      <c r="E67" t="s" s="153">
        <v>197</v>
      </c>
      <c r="F67" s="154"/>
      <c r="G67" t="s" s="155">
        <f t="shared" si="0"/>
        <v>26</v>
      </c>
      <c r="H67" s="156"/>
      <c r="I67" t="s" s="155">
        <f t="shared" si="1"/>
        <v>28</v>
      </c>
      <c r="J67" s="156"/>
      <c r="K67" t="s" s="155">
        <f t="shared" si="2"/>
        <v>30</v>
      </c>
      <c r="L67" s="156"/>
      <c r="M67" t="s" s="155">
        <f t="shared" si="3"/>
        <v>32</v>
      </c>
      <c r="N67" s="156"/>
      <c r="O67" t="s" s="155">
        <f t="shared" si="4"/>
        <v>34</v>
      </c>
      <c r="P67" s="156"/>
      <c r="Q67" t="s" s="155">
        <f t="shared" si="5"/>
        <v>36</v>
      </c>
      <c r="R67" s="156"/>
      <c r="S67" t="s" s="155">
        <f t="shared" si="6"/>
        <v>38</v>
      </c>
      <c r="T67" s="156"/>
      <c r="U67" t="s" s="155">
        <f t="shared" si="7"/>
        <v>40</v>
      </c>
      <c r="V67" s="156">
        <v>1</v>
      </c>
      <c r="W67" t="s" s="155">
        <f t="shared" si="8"/>
        <v>42</v>
      </c>
      <c r="X67" s="156"/>
      <c r="Y67" t="s" s="155">
        <f t="shared" si="9"/>
        <v>43</v>
      </c>
      <c r="Z67" s="156"/>
      <c r="AA67" t="s" s="155">
        <f t="shared" si="10"/>
        <v>44</v>
      </c>
      <c r="AB67" s="156"/>
      <c r="AC67" s="157">
        <f>F67+H67+J67+L67+N67+P67+R67+T67+V67+X67+Z67+AB67</f>
        <v>1</v>
      </c>
      <c r="AD67" s="158">
        <f>IF(ISERROR(F67/$AC67),"",(F67/$AC67))</f>
        <v>0</v>
      </c>
      <c r="AE67" s="159">
        <f>IF(ISERROR(H67/$AC67),"",(H67/$AC67))</f>
        <v>0</v>
      </c>
      <c r="AF67" s="159">
        <f>IF(ISERROR(J67/$AC67),"",(J67/$AC67))</f>
        <v>0</v>
      </c>
      <c r="AG67" s="159">
        <f>IF(ISERROR(L67/$AC67),"",(L67/$AC67))</f>
        <v>0</v>
      </c>
      <c r="AH67" s="159">
        <f>IF(ISERROR(N67/$AC67),"",(N67/$AC67))</f>
        <v>0</v>
      </c>
      <c r="AI67" s="159">
        <f>IF(ISERROR(P67/$AC67),"",(P67/$AC67))</f>
        <v>0</v>
      </c>
      <c r="AJ67" s="159">
        <f>IF(ISERROR(R67/$AC67),"",(R67/$AC67))</f>
        <v>0</v>
      </c>
      <c r="AK67" s="159">
        <f>IF(ISERROR(T67/$AC67),"",(T67/$AC67))</f>
        <v>0</v>
      </c>
      <c r="AL67" s="159">
        <f>IF(ISERROR(V67/$AC67),"",(V67/$AC67))</f>
        <v>1</v>
      </c>
      <c r="AM67" s="159">
        <f>IF(ISERROR(X67/$AC67),"",(X67/$AC67))</f>
        <v>0</v>
      </c>
      <c r="AN67" s="159">
        <f>IF(ISERROR(Z67/$AC67),"",(Z67/$AC67))</f>
        <v>0</v>
      </c>
      <c r="AO67" s="159">
        <f>IF(ISERROR(AB67/$AC67),"",(AB67/$AC67))</f>
        <v>0</v>
      </c>
      <c r="AP67" s="160">
        <f>SUM(AD67:AO67)</f>
        <v>1</v>
      </c>
      <c r="AQ67" t="s" s="161">
        <f>B67</f>
        <v>196</v>
      </c>
    </row>
    <row r="68" s="140" customFormat="1" ht="17" customHeight="1">
      <c r="B68" t="s" s="152">
        <v>198</v>
      </c>
      <c r="C68" s="153">
        <v>2</v>
      </c>
      <c r="D68" s="153">
        <v>1</v>
      </c>
      <c r="E68" t="s" s="153">
        <v>199</v>
      </c>
      <c r="F68" s="154">
        <v>5</v>
      </c>
      <c r="G68" t="s" s="155">
        <f t="shared" si="0"/>
        <v>26</v>
      </c>
      <c r="H68" s="156"/>
      <c r="I68" t="s" s="155">
        <f t="shared" si="1"/>
        <v>28</v>
      </c>
      <c r="J68" s="156"/>
      <c r="K68" t="s" s="155">
        <f t="shared" si="2"/>
        <v>30</v>
      </c>
      <c r="L68" s="156"/>
      <c r="M68" t="s" s="155">
        <f t="shared" si="3"/>
        <v>32</v>
      </c>
      <c r="N68" s="156">
        <v>1</v>
      </c>
      <c r="O68" t="s" s="155">
        <f t="shared" si="4"/>
        <v>34</v>
      </c>
      <c r="P68" s="156">
        <v>0.125</v>
      </c>
      <c r="Q68" t="s" s="155">
        <f t="shared" si="5"/>
        <v>36</v>
      </c>
      <c r="R68" s="156"/>
      <c r="S68" t="s" s="155">
        <f t="shared" si="6"/>
        <v>38</v>
      </c>
      <c r="T68" s="156"/>
      <c r="U68" t="s" s="155">
        <f t="shared" si="7"/>
        <v>40</v>
      </c>
      <c r="V68" s="156"/>
      <c r="W68" t="s" s="155">
        <f t="shared" si="8"/>
        <v>42</v>
      </c>
      <c r="X68" s="156"/>
      <c r="Y68" t="s" s="155">
        <f t="shared" si="9"/>
        <v>43</v>
      </c>
      <c r="Z68" s="156"/>
      <c r="AA68" t="s" s="155">
        <f t="shared" si="10"/>
        <v>44</v>
      </c>
      <c r="AB68" s="156"/>
      <c r="AC68" s="157">
        <f>F68+H68+J68+L68+N68+P68+R68+T68+V68+X68+Z68+AB68</f>
        <v>6.125</v>
      </c>
      <c r="AD68" s="158">
        <f>IF(ISERROR(F68/$AC68),"",(F68/$AC68))</f>
        <v>0.8163265306122449</v>
      </c>
      <c r="AE68" s="159">
        <f>IF(ISERROR(H68/$AC68),"",(H68/$AC68))</f>
        <v>0</v>
      </c>
      <c r="AF68" s="159">
        <f>IF(ISERROR(J68/$AC68),"",(J68/$AC68))</f>
        <v>0</v>
      </c>
      <c r="AG68" s="159">
        <f>IF(ISERROR(L68/$AC68),"",(L68/$AC68))</f>
        <v>0</v>
      </c>
      <c r="AH68" s="159">
        <f>IF(ISERROR(N68/$AC68),"",(N68/$AC68))</f>
        <v>0.163265306122449</v>
      </c>
      <c r="AI68" s="159">
        <f>IF(ISERROR(P68/$AC68),"",(P68/$AC68))</f>
        <v>0.02040816326530612</v>
      </c>
      <c r="AJ68" s="159">
        <f>IF(ISERROR(R68/$AC68),"",(R68/$AC68))</f>
        <v>0</v>
      </c>
      <c r="AK68" s="159">
        <f>IF(ISERROR(T68/$AC68),"",(T68/$AC68))</f>
        <v>0</v>
      </c>
      <c r="AL68" s="159">
        <f>IF(ISERROR(V68/$AC68),"",(V68/$AC68))</f>
        <v>0</v>
      </c>
      <c r="AM68" s="159">
        <f>IF(ISERROR(X68/$AC68),"",(X68/$AC68))</f>
        <v>0</v>
      </c>
      <c r="AN68" s="159">
        <f>IF(ISERROR(Z68/$AC68),"",(Z68/$AC68))</f>
        <v>0</v>
      </c>
      <c r="AO68" s="159">
        <f>IF(ISERROR(AB68/$AC68),"",(AB68/$AC68))</f>
        <v>0</v>
      </c>
      <c r="AP68" s="160">
        <f>SUM(AD68:AO68)</f>
        <v>1</v>
      </c>
      <c r="AQ68" t="s" s="161">
        <f>B68</f>
        <v>198</v>
      </c>
    </row>
    <row r="69" s="140" customFormat="1" ht="17" customHeight="1">
      <c r="B69" t="s" s="152">
        <v>200</v>
      </c>
      <c r="C69" s="153">
        <v>2</v>
      </c>
      <c r="D69" s="153">
        <v>2</v>
      </c>
      <c r="E69" t="s" s="153">
        <v>201</v>
      </c>
      <c r="F69" s="154">
        <v>5</v>
      </c>
      <c r="G69" t="s" s="155">
        <f t="shared" si="0"/>
        <v>26</v>
      </c>
      <c r="H69" s="156"/>
      <c r="I69" t="s" s="155">
        <f t="shared" si="1"/>
        <v>28</v>
      </c>
      <c r="J69" s="156"/>
      <c r="K69" t="s" s="155">
        <f t="shared" si="2"/>
        <v>30</v>
      </c>
      <c r="L69" s="156"/>
      <c r="M69" t="s" s="155">
        <f t="shared" si="3"/>
        <v>32</v>
      </c>
      <c r="N69" s="156">
        <v>2</v>
      </c>
      <c r="O69" t="s" s="155">
        <f t="shared" si="4"/>
        <v>34</v>
      </c>
      <c r="P69" s="156">
        <v>0.25</v>
      </c>
      <c r="Q69" t="s" s="155">
        <f t="shared" si="5"/>
        <v>36</v>
      </c>
      <c r="R69" s="156"/>
      <c r="S69" t="s" s="155">
        <f t="shared" si="6"/>
        <v>38</v>
      </c>
      <c r="T69" s="156"/>
      <c r="U69" t="s" s="155">
        <f t="shared" si="7"/>
        <v>40</v>
      </c>
      <c r="V69" s="156"/>
      <c r="W69" t="s" s="155">
        <f t="shared" si="8"/>
        <v>42</v>
      </c>
      <c r="X69" s="156"/>
      <c r="Y69" t="s" s="155">
        <f t="shared" si="9"/>
        <v>43</v>
      </c>
      <c r="Z69" s="156"/>
      <c r="AA69" t="s" s="155">
        <f t="shared" si="10"/>
        <v>44</v>
      </c>
      <c r="AB69" s="156"/>
      <c r="AC69" s="157">
        <f>F69+H69+J69+L69+N69+P69+R69+T69+V69+X69+Z69+AB69</f>
        <v>7.25</v>
      </c>
      <c r="AD69" s="158">
        <f>IF(ISERROR(F69/$AC69),"",(F69/$AC69))</f>
        <v>0.6896551724137931</v>
      </c>
      <c r="AE69" s="159">
        <f>IF(ISERROR(H69/$AC69),"",(H69/$AC69))</f>
        <v>0</v>
      </c>
      <c r="AF69" s="159">
        <f>IF(ISERROR(J69/$AC69),"",(J69/$AC69))</f>
        <v>0</v>
      </c>
      <c r="AG69" s="159">
        <f>IF(ISERROR(L69/$AC69),"",(L69/$AC69))</f>
        <v>0</v>
      </c>
      <c r="AH69" s="159">
        <f>IF(ISERROR(N69/$AC69),"",(N69/$AC69))</f>
        <v>0.2758620689655172</v>
      </c>
      <c r="AI69" s="159">
        <f>IF(ISERROR(P69/$AC69),"",(P69/$AC69))</f>
        <v>0.03448275862068965</v>
      </c>
      <c r="AJ69" s="159">
        <f>IF(ISERROR(R69/$AC69),"",(R69/$AC69))</f>
        <v>0</v>
      </c>
      <c r="AK69" s="159">
        <f>IF(ISERROR(T69/$AC69),"",(T69/$AC69))</f>
        <v>0</v>
      </c>
      <c r="AL69" s="159">
        <f>IF(ISERROR(V69/$AC69),"",(V69/$AC69))</f>
        <v>0</v>
      </c>
      <c r="AM69" s="159">
        <f>IF(ISERROR(X69/$AC69),"",(X69/$AC69))</f>
        <v>0</v>
      </c>
      <c r="AN69" s="159">
        <f>IF(ISERROR(Z69/$AC69),"",(Z69/$AC69))</f>
        <v>0</v>
      </c>
      <c r="AO69" s="159">
        <f>IF(ISERROR(AB69/$AC69),"",(AB69/$AC69))</f>
        <v>0</v>
      </c>
      <c r="AP69" s="160">
        <f>SUM(AD69:AO69)</f>
        <v>1</v>
      </c>
      <c r="AQ69" t="s" s="161">
        <f>B69</f>
        <v>200</v>
      </c>
    </row>
    <row r="70" s="140" customFormat="1" ht="17" customHeight="1">
      <c r="B70" t="s" s="152">
        <v>202</v>
      </c>
      <c r="C70" s="153">
        <v>2</v>
      </c>
      <c r="D70" s="153">
        <v>3</v>
      </c>
      <c r="E70" t="s" s="153">
        <v>203</v>
      </c>
      <c r="F70" s="154">
        <v>5</v>
      </c>
      <c r="G70" t="s" s="155">
        <f t="shared" si="0"/>
        <v>26</v>
      </c>
      <c r="H70" s="156"/>
      <c r="I70" t="s" s="155">
        <f t="shared" si="1"/>
        <v>28</v>
      </c>
      <c r="J70" s="156"/>
      <c r="K70" t="s" s="155">
        <f t="shared" si="2"/>
        <v>30</v>
      </c>
      <c r="L70" s="156"/>
      <c r="M70" t="s" s="155">
        <f t="shared" si="3"/>
        <v>32</v>
      </c>
      <c r="N70" s="156">
        <v>2</v>
      </c>
      <c r="O70" t="s" s="155">
        <f t="shared" si="4"/>
        <v>34</v>
      </c>
      <c r="P70" s="156"/>
      <c r="Q70" t="s" s="155">
        <f t="shared" si="5"/>
        <v>36</v>
      </c>
      <c r="R70" s="156"/>
      <c r="S70" t="s" s="155">
        <f t="shared" si="6"/>
        <v>38</v>
      </c>
      <c r="T70" s="156"/>
      <c r="U70" t="s" s="155">
        <f t="shared" si="7"/>
        <v>40</v>
      </c>
      <c r="V70" s="156">
        <v>0.25</v>
      </c>
      <c r="W70" t="s" s="155">
        <f t="shared" si="8"/>
        <v>42</v>
      </c>
      <c r="X70" s="156"/>
      <c r="Y70" t="s" s="155">
        <f t="shared" si="9"/>
        <v>43</v>
      </c>
      <c r="Z70" s="156"/>
      <c r="AA70" t="s" s="155">
        <f t="shared" si="10"/>
        <v>44</v>
      </c>
      <c r="AB70" s="156"/>
      <c r="AC70" s="157">
        <f>F70+H70+J70+L70+N70+P70+R70+T70+V70+X70+Z70+AB70</f>
        <v>7.25</v>
      </c>
      <c r="AD70" s="158">
        <f>IF(ISERROR(F70/$AC70),"",(F70/$AC70))</f>
        <v>0.6896551724137931</v>
      </c>
      <c r="AE70" s="159">
        <f>IF(ISERROR(H70/$AC70),"",(H70/$AC70))</f>
        <v>0</v>
      </c>
      <c r="AF70" s="159">
        <f>IF(ISERROR(J70/$AC70),"",(J70/$AC70))</f>
        <v>0</v>
      </c>
      <c r="AG70" s="159">
        <f>IF(ISERROR(L70/$AC70),"",(L70/$AC70))</f>
        <v>0</v>
      </c>
      <c r="AH70" s="159">
        <f>IF(ISERROR(N70/$AC70),"",(N70/$AC70))</f>
        <v>0.2758620689655172</v>
      </c>
      <c r="AI70" s="159">
        <f>IF(ISERROR(P70/$AC70),"",(P70/$AC70))</f>
        <v>0</v>
      </c>
      <c r="AJ70" s="159">
        <f>IF(ISERROR(R70/$AC70),"",(R70/$AC70))</f>
        <v>0</v>
      </c>
      <c r="AK70" s="159">
        <f>IF(ISERROR(T70/$AC70),"",(T70/$AC70))</f>
        <v>0</v>
      </c>
      <c r="AL70" s="159">
        <f>IF(ISERROR(V70/$AC70),"",(V70/$AC70))</f>
        <v>0.03448275862068965</v>
      </c>
      <c r="AM70" s="159">
        <f>IF(ISERROR(X70/$AC70),"",(X70/$AC70))</f>
        <v>0</v>
      </c>
      <c r="AN70" s="159">
        <f>IF(ISERROR(Z70/$AC70),"",(Z70/$AC70))</f>
        <v>0</v>
      </c>
      <c r="AO70" s="159">
        <f>IF(ISERROR(AB70/$AC70),"",(AB70/$AC70))</f>
        <v>0</v>
      </c>
      <c r="AP70" s="160">
        <f>SUM(AD70:AO70)</f>
        <v>1</v>
      </c>
      <c r="AQ70" t="s" s="161">
        <f>B70</f>
        <v>202</v>
      </c>
    </row>
    <row r="71" s="140" customFormat="1" ht="17" customHeight="1">
      <c r="B71" t="s" s="152">
        <v>204</v>
      </c>
      <c r="C71" s="153">
        <v>2</v>
      </c>
      <c r="D71" s="153">
        <v>4</v>
      </c>
      <c r="E71" t="s" s="153">
        <v>205</v>
      </c>
      <c r="F71" s="154">
        <v>5</v>
      </c>
      <c r="G71" t="s" s="155">
        <f t="shared" si="0"/>
        <v>26</v>
      </c>
      <c r="H71" s="156"/>
      <c r="I71" t="s" s="155">
        <f t="shared" si="1"/>
        <v>28</v>
      </c>
      <c r="J71" s="156"/>
      <c r="K71" t="s" s="155">
        <f t="shared" si="2"/>
        <v>30</v>
      </c>
      <c r="L71" s="156"/>
      <c r="M71" t="s" s="155">
        <f t="shared" si="3"/>
        <v>32</v>
      </c>
      <c r="N71" s="156">
        <v>1</v>
      </c>
      <c r="O71" t="s" s="155">
        <f t="shared" si="4"/>
        <v>34</v>
      </c>
      <c r="P71" s="156"/>
      <c r="Q71" t="s" s="155">
        <f t="shared" si="5"/>
        <v>36</v>
      </c>
      <c r="R71" s="156"/>
      <c r="S71" t="s" s="155">
        <f t="shared" si="6"/>
        <v>38</v>
      </c>
      <c r="T71" s="156"/>
      <c r="U71" t="s" s="155">
        <f t="shared" si="7"/>
        <v>40</v>
      </c>
      <c r="V71" s="156">
        <v>0.25</v>
      </c>
      <c r="W71" t="s" s="155">
        <f t="shared" si="8"/>
        <v>42</v>
      </c>
      <c r="X71" s="156"/>
      <c r="Y71" t="s" s="155">
        <f t="shared" si="9"/>
        <v>43</v>
      </c>
      <c r="Z71" s="156"/>
      <c r="AA71" t="s" s="155">
        <f t="shared" si="10"/>
        <v>44</v>
      </c>
      <c r="AB71" s="156"/>
      <c r="AC71" s="157">
        <f>F71+H71+J71+L71+N71+P71+R71+T71+V71+X71+Z71+AB71</f>
        <v>6.25</v>
      </c>
      <c r="AD71" s="158">
        <f>IF(ISERROR(F71/$AC71),"",(F71/$AC71))</f>
        <v>0.8</v>
      </c>
      <c r="AE71" s="159">
        <f>IF(ISERROR(H71/$AC71),"",(H71/$AC71))</f>
        <v>0</v>
      </c>
      <c r="AF71" s="159">
        <f>IF(ISERROR(J71/$AC71),"",(J71/$AC71))</f>
        <v>0</v>
      </c>
      <c r="AG71" s="159">
        <f>IF(ISERROR(L71/$AC71),"",(L71/$AC71))</f>
        <v>0</v>
      </c>
      <c r="AH71" s="159">
        <f>IF(ISERROR(N71/$AC71),"",(N71/$AC71))</f>
        <v>0.16</v>
      </c>
      <c r="AI71" s="159">
        <f>IF(ISERROR(P71/$AC71),"",(P71/$AC71))</f>
        <v>0</v>
      </c>
      <c r="AJ71" s="159">
        <f>IF(ISERROR(R71/$AC71),"",(R71/$AC71))</f>
        <v>0</v>
      </c>
      <c r="AK71" s="159">
        <f>IF(ISERROR(T71/$AC71),"",(T71/$AC71))</f>
        <v>0</v>
      </c>
      <c r="AL71" s="159">
        <f>IF(ISERROR(V71/$AC71),"",(V71/$AC71))</f>
        <v>0.04</v>
      </c>
      <c r="AM71" s="159">
        <f>IF(ISERROR(X71/$AC71),"",(X71/$AC71))</f>
        <v>0</v>
      </c>
      <c r="AN71" s="159">
        <f>IF(ISERROR(Z71/$AC71),"",(Z71/$AC71))</f>
        <v>0</v>
      </c>
      <c r="AO71" s="159">
        <f>IF(ISERROR(AB71/$AC71),"",(AB71/$AC71))</f>
        <v>0</v>
      </c>
      <c r="AP71" s="160">
        <f>SUM(AD71:AO71)</f>
        <v>1</v>
      </c>
      <c r="AQ71" t="s" s="161">
        <f>B71</f>
        <v>204</v>
      </c>
    </row>
    <row r="72" s="140" customFormat="1" ht="17" customHeight="1">
      <c r="B72" t="s" s="152">
        <v>206</v>
      </c>
      <c r="C72" s="153">
        <v>2</v>
      </c>
      <c r="D72" s="153">
        <v>5</v>
      </c>
      <c r="E72" t="s" s="153">
        <v>207</v>
      </c>
      <c r="F72" s="154">
        <v>10</v>
      </c>
      <c r="G72" t="s" s="155">
        <f t="shared" si="0"/>
        <v>26</v>
      </c>
      <c r="H72" s="156"/>
      <c r="I72" t="s" s="155">
        <f t="shared" si="1"/>
        <v>28</v>
      </c>
      <c r="J72" s="156">
        <v>0.125</v>
      </c>
      <c r="K72" t="s" s="155">
        <f t="shared" si="2"/>
        <v>30</v>
      </c>
      <c r="L72" s="156"/>
      <c r="M72" t="s" s="155">
        <f t="shared" si="3"/>
        <v>32</v>
      </c>
      <c r="N72" s="156">
        <v>1</v>
      </c>
      <c r="O72" t="s" s="155">
        <f t="shared" si="4"/>
        <v>34</v>
      </c>
      <c r="P72" s="156"/>
      <c r="Q72" t="s" s="155">
        <f t="shared" si="5"/>
        <v>36</v>
      </c>
      <c r="R72" s="156"/>
      <c r="S72" t="s" s="155">
        <f t="shared" si="6"/>
        <v>38</v>
      </c>
      <c r="T72" s="156"/>
      <c r="U72" t="s" s="155">
        <f t="shared" si="7"/>
        <v>40</v>
      </c>
      <c r="V72" s="156"/>
      <c r="W72" t="s" s="155">
        <f t="shared" si="8"/>
        <v>42</v>
      </c>
      <c r="X72" s="156"/>
      <c r="Y72" t="s" s="155">
        <f t="shared" si="9"/>
        <v>43</v>
      </c>
      <c r="Z72" s="156"/>
      <c r="AA72" t="s" s="155">
        <f t="shared" si="10"/>
        <v>44</v>
      </c>
      <c r="AB72" s="156"/>
      <c r="AC72" s="157">
        <f>F72+H72+J72+L72+N72+P72+R72+T72+V72+X72+Z72+AB72</f>
        <v>11.125</v>
      </c>
      <c r="AD72" s="158">
        <f>IF(ISERROR(F72/$AC72),"",(F72/$AC72))</f>
        <v>0.898876404494382</v>
      </c>
      <c r="AE72" s="159">
        <f>IF(ISERROR(H72/$AC72),"",(H72/$AC72))</f>
        <v>0</v>
      </c>
      <c r="AF72" s="159">
        <f>IF(ISERROR(J72/$AC72),"",(J72/$AC72))</f>
        <v>0.01123595505617977</v>
      </c>
      <c r="AG72" s="159">
        <f>IF(ISERROR(L72/$AC72),"",(L72/$AC72))</f>
        <v>0</v>
      </c>
      <c r="AH72" s="159">
        <f>IF(ISERROR(N72/$AC72),"",(N72/$AC72))</f>
        <v>0.0898876404494382</v>
      </c>
      <c r="AI72" s="159">
        <f>IF(ISERROR(P72/$AC72),"",(P72/$AC72))</f>
        <v>0</v>
      </c>
      <c r="AJ72" s="159">
        <f>IF(ISERROR(R72/$AC72),"",(R72/$AC72))</f>
        <v>0</v>
      </c>
      <c r="AK72" s="159">
        <f>IF(ISERROR(T72/$AC72),"",(T72/$AC72))</f>
        <v>0</v>
      </c>
      <c r="AL72" s="159">
        <f>IF(ISERROR(V72/$AC72),"",(V72/$AC72))</f>
        <v>0</v>
      </c>
      <c r="AM72" s="159">
        <f>IF(ISERROR(X72/$AC72),"",(X72/$AC72))</f>
        <v>0</v>
      </c>
      <c r="AN72" s="159">
        <f>IF(ISERROR(Z72/$AC72),"",(Z72/$AC72))</f>
        <v>0</v>
      </c>
      <c r="AO72" s="159">
        <f>IF(ISERROR(AB72/$AC72),"",(AB72/$AC72))</f>
        <v>0</v>
      </c>
      <c r="AP72" s="160">
        <f>SUM(AD72:AO72)</f>
        <v>1</v>
      </c>
      <c r="AQ72" t="s" s="161">
        <f>B72</f>
        <v>206</v>
      </c>
    </row>
    <row r="73" s="140" customFormat="1" ht="17" customHeight="1">
      <c r="B73" t="s" s="152">
        <v>208</v>
      </c>
      <c r="C73" s="153">
        <v>2</v>
      </c>
      <c r="D73" s="153">
        <v>6</v>
      </c>
      <c r="E73" t="s" s="153">
        <v>209</v>
      </c>
      <c r="F73" s="154">
        <v>10</v>
      </c>
      <c r="G73" t="s" s="155">
        <f t="shared" si="0"/>
        <v>26</v>
      </c>
      <c r="H73" s="156"/>
      <c r="I73" t="s" s="155">
        <f t="shared" si="1"/>
        <v>28</v>
      </c>
      <c r="J73" s="156">
        <v>0.25</v>
      </c>
      <c r="K73" t="s" s="155">
        <f t="shared" si="2"/>
        <v>30</v>
      </c>
      <c r="L73" s="156"/>
      <c r="M73" t="s" s="155">
        <f t="shared" si="3"/>
        <v>32</v>
      </c>
      <c r="N73" s="156">
        <v>2</v>
      </c>
      <c r="O73" t="s" s="155">
        <f t="shared" si="4"/>
        <v>34</v>
      </c>
      <c r="P73" s="156"/>
      <c r="Q73" t="s" s="155">
        <f t="shared" si="5"/>
        <v>36</v>
      </c>
      <c r="R73" s="156"/>
      <c r="S73" t="s" s="155">
        <f t="shared" si="6"/>
        <v>38</v>
      </c>
      <c r="T73" s="156"/>
      <c r="U73" t="s" s="155">
        <f t="shared" si="7"/>
        <v>40</v>
      </c>
      <c r="V73" s="156"/>
      <c r="W73" t="s" s="155">
        <f t="shared" si="8"/>
        <v>42</v>
      </c>
      <c r="X73" s="156"/>
      <c r="Y73" t="s" s="155">
        <f t="shared" si="9"/>
        <v>43</v>
      </c>
      <c r="Z73" s="156"/>
      <c r="AA73" t="s" s="155">
        <f t="shared" si="10"/>
        <v>44</v>
      </c>
      <c r="AB73" s="156"/>
      <c r="AC73" s="157">
        <f>F73+H73+J73+L73+N73+P73+R73+T73+V73+X73+Z73+AB73</f>
        <v>12.25</v>
      </c>
      <c r="AD73" s="158">
        <f>IF(ISERROR(F73/$AC73),"",(F73/$AC73))</f>
        <v>0.8163265306122449</v>
      </c>
      <c r="AE73" s="159">
        <f>IF(ISERROR(H73/$AC73),"",(H73/$AC73))</f>
        <v>0</v>
      </c>
      <c r="AF73" s="159">
        <f>IF(ISERROR(J73/$AC73),"",(J73/$AC73))</f>
        <v>0.02040816326530612</v>
      </c>
      <c r="AG73" s="159">
        <f>IF(ISERROR(L73/$AC73),"",(L73/$AC73))</f>
        <v>0</v>
      </c>
      <c r="AH73" s="159">
        <f>IF(ISERROR(N73/$AC73),"",(N73/$AC73))</f>
        <v>0.163265306122449</v>
      </c>
      <c r="AI73" s="159">
        <f>IF(ISERROR(P73/$AC73),"",(P73/$AC73))</f>
        <v>0</v>
      </c>
      <c r="AJ73" s="159">
        <f>IF(ISERROR(R73/$AC73),"",(R73/$AC73))</f>
        <v>0</v>
      </c>
      <c r="AK73" s="159">
        <f>IF(ISERROR(T73/$AC73),"",(T73/$AC73))</f>
        <v>0</v>
      </c>
      <c r="AL73" s="159">
        <f>IF(ISERROR(V73/$AC73),"",(V73/$AC73))</f>
        <v>0</v>
      </c>
      <c r="AM73" s="159">
        <f>IF(ISERROR(X73/$AC73),"",(X73/$AC73))</f>
        <v>0</v>
      </c>
      <c r="AN73" s="159">
        <f>IF(ISERROR(Z73/$AC73),"",(Z73/$AC73))</f>
        <v>0</v>
      </c>
      <c r="AO73" s="159">
        <f>IF(ISERROR(AB73/$AC73),"",(AB73/$AC73))</f>
        <v>0</v>
      </c>
      <c r="AP73" s="160">
        <f>SUM(AD73:AO73)</f>
        <v>1</v>
      </c>
      <c r="AQ73" t="s" s="161">
        <f>B73</f>
        <v>208</v>
      </c>
    </row>
    <row r="74" s="140" customFormat="1" ht="17" customHeight="1">
      <c r="B74" t="s" s="152">
        <v>210</v>
      </c>
      <c r="C74" s="153">
        <v>2</v>
      </c>
      <c r="D74" s="153">
        <v>7</v>
      </c>
      <c r="E74" t="s" s="153">
        <v>211</v>
      </c>
      <c r="F74" s="154">
        <v>5</v>
      </c>
      <c r="G74" t="s" s="155">
        <f t="shared" si="0"/>
        <v>26</v>
      </c>
      <c r="H74" s="156"/>
      <c r="I74" t="s" s="155">
        <f t="shared" si="1"/>
        <v>28</v>
      </c>
      <c r="J74" s="156">
        <v>0.125</v>
      </c>
      <c r="K74" t="s" s="155">
        <f t="shared" si="2"/>
        <v>30</v>
      </c>
      <c r="L74" s="156"/>
      <c r="M74" t="s" s="155">
        <f t="shared" si="3"/>
        <v>32</v>
      </c>
      <c r="N74" s="156">
        <v>1.5</v>
      </c>
      <c r="O74" t="s" s="155">
        <f t="shared" si="4"/>
        <v>34</v>
      </c>
      <c r="P74" s="156"/>
      <c r="Q74" t="s" s="155">
        <f t="shared" si="5"/>
        <v>36</v>
      </c>
      <c r="R74" s="156"/>
      <c r="S74" t="s" s="155">
        <f t="shared" si="6"/>
        <v>38</v>
      </c>
      <c r="T74" s="156"/>
      <c r="U74" t="s" s="155">
        <f t="shared" si="7"/>
        <v>40</v>
      </c>
      <c r="V74" s="156"/>
      <c r="W74" t="s" s="155">
        <f t="shared" si="8"/>
        <v>42</v>
      </c>
      <c r="X74" s="156"/>
      <c r="Y74" t="s" s="155">
        <f t="shared" si="9"/>
        <v>43</v>
      </c>
      <c r="Z74" s="156"/>
      <c r="AA74" t="s" s="155">
        <f t="shared" si="10"/>
        <v>44</v>
      </c>
      <c r="AB74" s="156"/>
      <c r="AC74" s="157">
        <f>F74+H74+J74+L74+N74+P74+R74+T74+V74+X74+Z74+AB74</f>
        <v>6.625</v>
      </c>
      <c r="AD74" s="158">
        <f>IF(ISERROR(F74/$AC74),"",(F74/$AC74))</f>
        <v>0.7547169811320755</v>
      </c>
      <c r="AE74" s="159">
        <f>IF(ISERROR(H74/$AC74),"",(H74/$AC74))</f>
        <v>0</v>
      </c>
      <c r="AF74" s="159">
        <f>IF(ISERROR(J74/$AC74),"",(J74/$AC74))</f>
        <v>0.01886792452830189</v>
      </c>
      <c r="AG74" s="159">
        <f>IF(ISERROR(L74/$AC74),"",(L74/$AC74))</f>
        <v>0</v>
      </c>
      <c r="AH74" s="159">
        <f>IF(ISERROR(N74/$AC74),"",(N74/$AC74))</f>
        <v>0.2264150943396226</v>
      </c>
      <c r="AI74" s="159">
        <f>IF(ISERROR(P74/$AC74),"",(P74/$AC74))</f>
        <v>0</v>
      </c>
      <c r="AJ74" s="159">
        <f>IF(ISERROR(R74/$AC74),"",(R74/$AC74))</f>
        <v>0</v>
      </c>
      <c r="AK74" s="159">
        <f>IF(ISERROR(T74/$AC74),"",(T74/$AC74))</f>
        <v>0</v>
      </c>
      <c r="AL74" s="159">
        <f>IF(ISERROR(V74/$AC74),"",(V74/$AC74))</f>
        <v>0</v>
      </c>
      <c r="AM74" s="159">
        <f>IF(ISERROR(X74/$AC74),"",(X74/$AC74))</f>
        <v>0</v>
      </c>
      <c r="AN74" s="159">
        <f>IF(ISERROR(Z74/$AC74),"",(Z74/$AC74))</f>
        <v>0</v>
      </c>
      <c r="AO74" s="159">
        <f>IF(ISERROR(AB74/$AC74),"",(AB74/$AC74))</f>
        <v>0</v>
      </c>
      <c r="AP74" s="160">
        <f>SUM(AD74:AO74)</f>
        <v>1</v>
      </c>
      <c r="AQ74" t="s" s="161">
        <f>B74</f>
        <v>210</v>
      </c>
    </row>
    <row r="75" s="140" customFormat="1" ht="17" customHeight="1">
      <c r="B75" t="s" s="152">
        <v>212</v>
      </c>
      <c r="C75" s="153">
        <v>2</v>
      </c>
      <c r="D75" s="153">
        <v>8</v>
      </c>
      <c r="E75" t="s" s="153">
        <v>213</v>
      </c>
      <c r="F75" s="154">
        <v>10</v>
      </c>
      <c r="G75" t="s" s="155">
        <f t="shared" si="0"/>
        <v>26</v>
      </c>
      <c r="H75" s="156"/>
      <c r="I75" t="s" s="155">
        <f t="shared" si="1"/>
        <v>28</v>
      </c>
      <c r="J75" s="156"/>
      <c r="K75" t="s" s="155">
        <f t="shared" si="2"/>
        <v>30</v>
      </c>
      <c r="L75" s="156"/>
      <c r="M75" t="s" s="155">
        <f t="shared" si="3"/>
        <v>32</v>
      </c>
      <c r="N75" s="156">
        <v>0.5</v>
      </c>
      <c r="O75" t="s" s="155">
        <f t="shared" si="4"/>
        <v>34</v>
      </c>
      <c r="P75" s="156"/>
      <c r="Q75" t="s" s="155">
        <f t="shared" si="5"/>
        <v>36</v>
      </c>
      <c r="R75" s="156"/>
      <c r="S75" t="s" s="155">
        <f t="shared" si="6"/>
        <v>38</v>
      </c>
      <c r="T75" s="156">
        <v>0.0625</v>
      </c>
      <c r="U75" t="s" s="155">
        <f t="shared" si="7"/>
        <v>40</v>
      </c>
      <c r="V75" s="156"/>
      <c r="W75" t="s" s="155">
        <f t="shared" si="8"/>
        <v>42</v>
      </c>
      <c r="X75" s="156"/>
      <c r="Y75" t="s" s="155">
        <f t="shared" si="9"/>
        <v>43</v>
      </c>
      <c r="Z75" s="156"/>
      <c r="AA75" t="s" s="155">
        <f t="shared" si="10"/>
        <v>44</v>
      </c>
      <c r="AB75" s="156"/>
      <c r="AC75" s="157">
        <f>F75+H75+J75+L75+N75+P75+R75+T75+V75+X75+Z75+AB75</f>
        <v>10.5625</v>
      </c>
      <c r="AD75" s="158">
        <f>IF(ISERROR(F75/$AC75),"",(F75/$AC75))</f>
        <v>0.9467455621301775</v>
      </c>
      <c r="AE75" s="159">
        <f>IF(ISERROR(H75/$AC75),"",(H75/$AC75))</f>
        <v>0</v>
      </c>
      <c r="AF75" s="159">
        <f>IF(ISERROR(J75/$AC75),"",(J75/$AC75))</f>
        <v>0</v>
      </c>
      <c r="AG75" s="159">
        <f>IF(ISERROR(L75/$AC75),"",(L75/$AC75))</f>
        <v>0</v>
      </c>
      <c r="AH75" s="159">
        <f>IF(ISERROR(N75/$AC75),"",(N75/$AC75))</f>
        <v>0.04733727810650887</v>
      </c>
      <c r="AI75" s="159">
        <f>IF(ISERROR(P75/$AC75),"",(P75/$AC75))</f>
        <v>0</v>
      </c>
      <c r="AJ75" s="159">
        <f>IF(ISERROR(R75/$AC75),"",(R75/$AC75))</f>
        <v>0</v>
      </c>
      <c r="AK75" s="159">
        <f>IF(ISERROR(T75/$AC75),"",(T75/$AC75))</f>
        <v>0.005917159763313609</v>
      </c>
      <c r="AL75" s="159">
        <f>IF(ISERROR(V75/$AC75),"",(V75/$AC75))</f>
        <v>0</v>
      </c>
      <c r="AM75" s="159">
        <f>IF(ISERROR(X75/$AC75),"",(X75/$AC75))</f>
        <v>0</v>
      </c>
      <c r="AN75" s="159">
        <f>IF(ISERROR(Z75/$AC75),"",(Z75/$AC75))</f>
        <v>0</v>
      </c>
      <c r="AO75" s="159">
        <f>IF(ISERROR(AB75/$AC75),"",(AB75/$AC75))</f>
        <v>0</v>
      </c>
      <c r="AP75" s="160">
        <f>SUM(AD75:AO75)</f>
        <v>1</v>
      </c>
      <c r="AQ75" t="s" s="161">
        <f>B75</f>
        <v>212</v>
      </c>
    </row>
    <row r="76" s="140" customFormat="1" ht="17" customHeight="1">
      <c r="B76" t="s" s="152">
        <v>214</v>
      </c>
      <c r="C76" s="153">
        <v>2</v>
      </c>
      <c r="D76" s="153">
        <v>9</v>
      </c>
      <c r="E76" t="s" s="153">
        <v>215</v>
      </c>
      <c r="F76" s="154">
        <v>10</v>
      </c>
      <c r="G76" t="s" s="155">
        <f t="shared" si="0"/>
        <v>26</v>
      </c>
      <c r="H76" s="156"/>
      <c r="I76" t="s" s="155">
        <f t="shared" si="1"/>
        <v>28</v>
      </c>
      <c r="J76" s="156"/>
      <c r="K76" t="s" s="155">
        <f t="shared" si="2"/>
        <v>30</v>
      </c>
      <c r="L76" s="156"/>
      <c r="M76" t="s" s="155">
        <f t="shared" si="3"/>
        <v>32</v>
      </c>
      <c r="N76" s="156">
        <v>1</v>
      </c>
      <c r="O76" t="s" s="155">
        <f t="shared" si="4"/>
        <v>34</v>
      </c>
      <c r="P76" s="156">
        <v>0.125</v>
      </c>
      <c r="Q76" t="s" s="155">
        <f t="shared" si="5"/>
        <v>36</v>
      </c>
      <c r="R76" s="156"/>
      <c r="S76" t="s" s="155">
        <f t="shared" si="6"/>
        <v>38</v>
      </c>
      <c r="T76" s="156"/>
      <c r="U76" t="s" s="155">
        <f t="shared" si="7"/>
        <v>40</v>
      </c>
      <c r="V76" s="156"/>
      <c r="W76" t="s" s="155">
        <f t="shared" si="8"/>
        <v>42</v>
      </c>
      <c r="X76" s="156"/>
      <c r="Y76" t="s" s="155">
        <f t="shared" si="9"/>
        <v>43</v>
      </c>
      <c r="Z76" s="156"/>
      <c r="AA76" t="s" s="155">
        <f t="shared" si="10"/>
        <v>44</v>
      </c>
      <c r="AB76" s="156"/>
      <c r="AC76" s="157">
        <f>F76+H76+J76+L76+N76+P76+R76+T76+V76+X76+Z76+AB76</f>
        <v>11.125</v>
      </c>
      <c r="AD76" s="158">
        <f>IF(ISERROR(F76/$AC76),"",(F76/$AC76))</f>
        <v>0.898876404494382</v>
      </c>
      <c r="AE76" s="159">
        <f>IF(ISERROR(H76/$AC76),"",(H76/$AC76))</f>
        <v>0</v>
      </c>
      <c r="AF76" s="159">
        <f>IF(ISERROR(J76/$AC76),"",(J76/$AC76))</f>
        <v>0</v>
      </c>
      <c r="AG76" s="159">
        <f>IF(ISERROR(L76/$AC76),"",(L76/$AC76))</f>
        <v>0</v>
      </c>
      <c r="AH76" s="159">
        <f>IF(ISERROR(N76/$AC76),"",(N76/$AC76))</f>
        <v>0.0898876404494382</v>
      </c>
      <c r="AI76" s="159">
        <f>IF(ISERROR(P76/$AC76),"",(P76/$AC76))</f>
        <v>0.01123595505617977</v>
      </c>
      <c r="AJ76" s="159">
        <f>IF(ISERROR(R76/$AC76),"",(R76/$AC76))</f>
        <v>0</v>
      </c>
      <c r="AK76" s="159">
        <f>IF(ISERROR(T76/$AC76),"",(T76/$AC76))</f>
        <v>0</v>
      </c>
      <c r="AL76" s="159">
        <f>IF(ISERROR(V76/$AC76),"",(V76/$AC76))</f>
        <v>0</v>
      </c>
      <c r="AM76" s="159">
        <f>IF(ISERROR(X76/$AC76),"",(X76/$AC76))</f>
        <v>0</v>
      </c>
      <c r="AN76" s="159">
        <f>IF(ISERROR(Z76/$AC76),"",(Z76/$AC76))</f>
        <v>0</v>
      </c>
      <c r="AO76" s="159">
        <f>IF(ISERROR(AB76/$AC76),"",(AB76/$AC76))</f>
        <v>0</v>
      </c>
      <c r="AP76" s="160">
        <f>SUM(AD76:AO76)</f>
        <v>1</v>
      </c>
      <c r="AQ76" t="s" s="161">
        <f>B76</f>
        <v>214</v>
      </c>
    </row>
    <row r="77" s="140" customFormat="1" ht="17" customHeight="1">
      <c r="B77" t="s" s="152">
        <v>216</v>
      </c>
      <c r="C77" s="153">
        <v>2</v>
      </c>
      <c r="D77" s="153">
        <v>10</v>
      </c>
      <c r="E77" t="s" s="153">
        <v>217</v>
      </c>
      <c r="F77" s="154">
        <v>10</v>
      </c>
      <c r="G77" t="s" s="155">
        <f t="shared" si="0"/>
        <v>26</v>
      </c>
      <c r="H77" s="156"/>
      <c r="I77" t="s" s="155">
        <f t="shared" si="1"/>
        <v>28</v>
      </c>
      <c r="J77" s="156"/>
      <c r="K77" t="s" s="155">
        <f t="shared" si="2"/>
        <v>30</v>
      </c>
      <c r="L77" s="156"/>
      <c r="M77" t="s" s="155">
        <f t="shared" si="3"/>
        <v>32</v>
      </c>
      <c r="N77" s="156">
        <v>2.5</v>
      </c>
      <c r="O77" t="s" s="155">
        <f t="shared" si="4"/>
        <v>34</v>
      </c>
      <c r="P77" s="156">
        <v>2.5</v>
      </c>
      <c r="Q77" t="s" s="155">
        <f t="shared" si="5"/>
        <v>36</v>
      </c>
      <c r="R77" s="156"/>
      <c r="S77" t="s" s="155">
        <f t="shared" si="6"/>
        <v>38</v>
      </c>
      <c r="T77" s="156"/>
      <c r="U77" t="s" s="155">
        <f t="shared" si="7"/>
        <v>40</v>
      </c>
      <c r="V77" s="156"/>
      <c r="W77" t="s" s="155">
        <f t="shared" si="8"/>
        <v>42</v>
      </c>
      <c r="X77" s="156"/>
      <c r="Y77" t="s" s="155">
        <f t="shared" si="9"/>
        <v>43</v>
      </c>
      <c r="Z77" s="156"/>
      <c r="AA77" t="s" s="155">
        <f t="shared" si="10"/>
        <v>44</v>
      </c>
      <c r="AB77" s="156"/>
      <c r="AC77" s="157">
        <f>F77+H77+J77+L77+N77+P77+R77+T77+V77+X77+Z77+AB77</f>
        <v>15</v>
      </c>
      <c r="AD77" s="158">
        <f>IF(ISERROR(F77/$AC77),"",(F77/$AC77))</f>
        <v>0.6666666666666666</v>
      </c>
      <c r="AE77" s="159">
        <f>IF(ISERROR(H77/$AC77),"",(H77/$AC77))</f>
        <v>0</v>
      </c>
      <c r="AF77" s="159">
        <f>IF(ISERROR(J77/$AC77),"",(J77/$AC77))</f>
        <v>0</v>
      </c>
      <c r="AG77" s="159">
        <f>IF(ISERROR(L77/$AC77),"",(L77/$AC77))</f>
        <v>0</v>
      </c>
      <c r="AH77" s="159">
        <f>IF(ISERROR(N77/$AC77),"",(N77/$AC77))</f>
        <v>0.1666666666666667</v>
      </c>
      <c r="AI77" s="159">
        <f>IF(ISERROR(P77/$AC77),"",(P77/$AC77))</f>
        <v>0.1666666666666667</v>
      </c>
      <c r="AJ77" s="159">
        <f>IF(ISERROR(R77/$AC77),"",(R77/$AC77))</f>
        <v>0</v>
      </c>
      <c r="AK77" s="159">
        <f>IF(ISERROR(T77/$AC77),"",(T77/$AC77))</f>
        <v>0</v>
      </c>
      <c r="AL77" s="159">
        <f>IF(ISERROR(V77/$AC77),"",(V77/$AC77))</f>
        <v>0</v>
      </c>
      <c r="AM77" s="159">
        <f>IF(ISERROR(X77/$AC77),"",(X77/$AC77))</f>
        <v>0</v>
      </c>
      <c r="AN77" s="159">
        <f>IF(ISERROR(Z77/$AC77),"",(Z77/$AC77))</f>
        <v>0</v>
      </c>
      <c r="AO77" s="159">
        <f>IF(ISERROR(AB77/$AC77),"",(AB77/$AC77))</f>
        <v>0</v>
      </c>
      <c r="AP77" s="160">
        <f>SUM(AD77:AO77)</f>
        <v>0.9999999999999999</v>
      </c>
      <c r="AQ77" t="s" s="161">
        <f>B77</f>
        <v>216</v>
      </c>
    </row>
    <row r="78" s="140" customFormat="1" ht="17" customHeight="1">
      <c r="B78" t="s" s="152">
        <v>218</v>
      </c>
      <c r="C78" s="153">
        <v>2</v>
      </c>
      <c r="D78" s="153">
        <v>11</v>
      </c>
      <c r="E78" t="s" s="153">
        <v>219</v>
      </c>
      <c r="F78" s="154">
        <v>10</v>
      </c>
      <c r="G78" t="s" s="155">
        <f t="shared" si="0"/>
        <v>26</v>
      </c>
      <c r="H78" s="156"/>
      <c r="I78" t="s" s="155">
        <f t="shared" si="1"/>
        <v>28</v>
      </c>
      <c r="J78" s="156"/>
      <c r="K78" t="s" s="155">
        <f t="shared" si="2"/>
        <v>30</v>
      </c>
      <c r="L78" s="156"/>
      <c r="M78" t="s" s="155">
        <f t="shared" si="3"/>
        <v>32</v>
      </c>
      <c r="N78" s="156">
        <v>1</v>
      </c>
      <c r="O78" t="s" s="155">
        <f t="shared" si="4"/>
        <v>34</v>
      </c>
      <c r="P78" s="156">
        <v>0.5</v>
      </c>
      <c r="Q78" t="s" s="155">
        <f t="shared" si="5"/>
        <v>36</v>
      </c>
      <c r="R78" s="156"/>
      <c r="S78" t="s" s="155">
        <f t="shared" si="6"/>
        <v>38</v>
      </c>
      <c r="T78" s="156"/>
      <c r="U78" t="s" s="155">
        <f t="shared" si="7"/>
        <v>40</v>
      </c>
      <c r="V78" s="156"/>
      <c r="W78" t="s" s="155">
        <f t="shared" si="8"/>
        <v>42</v>
      </c>
      <c r="X78" s="156"/>
      <c r="Y78" t="s" s="155">
        <f t="shared" si="9"/>
        <v>43</v>
      </c>
      <c r="Z78" s="156"/>
      <c r="AA78" t="s" s="155">
        <f t="shared" si="10"/>
        <v>44</v>
      </c>
      <c r="AB78" s="156"/>
      <c r="AC78" s="157">
        <f>F78+H78+J78+L78+N78+P78+R78+T78+V78+X78+Z78+AB78</f>
        <v>11.5</v>
      </c>
      <c r="AD78" s="158">
        <f>IF(ISERROR(F78/$AC78),"",(F78/$AC78))</f>
        <v>0.8695652173913043</v>
      </c>
      <c r="AE78" s="159">
        <f>IF(ISERROR(H78/$AC78),"",(H78/$AC78))</f>
        <v>0</v>
      </c>
      <c r="AF78" s="159">
        <f>IF(ISERROR(J78/$AC78),"",(J78/$AC78))</f>
        <v>0</v>
      </c>
      <c r="AG78" s="159">
        <f>IF(ISERROR(L78/$AC78),"",(L78/$AC78))</f>
        <v>0</v>
      </c>
      <c r="AH78" s="159">
        <f>IF(ISERROR(N78/$AC78),"",(N78/$AC78))</f>
        <v>0.08695652173913043</v>
      </c>
      <c r="AI78" s="159">
        <f>IF(ISERROR(P78/$AC78),"",(P78/$AC78))</f>
        <v>0.04347826086956522</v>
      </c>
      <c r="AJ78" s="159">
        <f>IF(ISERROR(R78/$AC78),"",(R78/$AC78))</f>
        <v>0</v>
      </c>
      <c r="AK78" s="159">
        <f>IF(ISERROR(T78/$AC78),"",(T78/$AC78))</f>
        <v>0</v>
      </c>
      <c r="AL78" s="159">
        <f>IF(ISERROR(V78/$AC78),"",(V78/$AC78))</f>
        <v>0</v>
      </c>
      <c r="AM78" s="159">
        <f>IF(ISERROR(X78/$AC78),"",(X78/$AC78))</f>
        <v>0</v>
      </c>
      <c r="AN78" s="159">
        <f>IF(ISERROR(Z78/$AC78),"",(Z78/$AC78))</f>
        <v>0</v>
      </c>
      <c r="AO78" s="159">
        <f>IF(ISERROR(AB78/$AC78),"",(AB78/$AC78))</f>
        <v>0</v>
      </c>
      <c r="AP78" s="160">
        <f>SUM(AD78:AO78)</f>
        <v>1</v>
      </c>
      <c r="AQ78" t="s" s="161">
        <f>B78</f>
        <v>218</v>
      </c>
    </row>
    <row r="79" s="140" customFormat="1" ht="17" customHeight="1">
      <c r="B79" t="s" s="152">
        <v>220</v>
      </c>
      <c r="C79" s="153">
        <v>2</v>
      </c>
      <c r="D79" s="153">
        <v>12</v>
      </c>
      <c r="E79" t="s" s="153">
        <v>221</v>
      </c>
      <c r="F79" s="154">
        <v>10</v>
      </c>
      <c r="G79" t="s" s="155">
        <f t="shared" si="0"/>
        <v>26</v>
      </c>
      <c r="H79" s="156"/>
      <c r="I79" t="s" s="155">
        <f t="shared" si="1"/>
        <v>28</v>
      </c>
      <c r="J79" s="156"/>
      <c r="K79" t="s" s="155">
        <f t="shared" si="2"/>
        <v>30</v>
      </c>
      <c r="L79" s="156"/>
      <c r="M79" t="s" s="155">
        <f t="shared" si="3"/>
        <v>32</v>
      </c>
      <c r="N79" s="156">
        <v>0.5</v>
      </c>
      <c r="O79" t="s" s="155">
        <f t="shared" si="4"/>
        <v>34</v>
      </c>
      <c r="P79" s="156">
        <v>0.125</v>
      </c>
      <c r="Q79" t="s" s="155">
        <f t="shared" si="5"/>
        <v>36</v>
      </c>
      <c r="R79" s="156"/>
      <c r="S79" t="s" s="155">
        <f t="shared" si="6"/>
        <v>38</v>
      </c>
      <c r="T79" s="156"/>
      <c r="U79" t="s" s="155">
        <f t="shared" si="7"/>
        <v>40</v>
      </c>
      <c r="V79" s="156"/>
      <c r="W79" t="s" s="155">
        <f t="shared" si="8"/>
        <v>42</v>
      </c>
      <c r="X79" s="156"/>
      <c r="Y79" t="s" s="155">
        <f t="shared" si="9"/>
        <v>43</v>
      </c>
      <c r="Z79" s="156"/>
      <c r="AA79" t="s" s="155">
        <f t="shared" si="10"/>
        <v>44</v>
      </c>
      <c r="AB79" s="156"/>
      <c r="AC79" s="157">
        <f>F79+H79+J79+L79+N79+P79+R79+T79+V79+X79+Z79+AB79</f>
        <v>10.625</v>
      </c>
      <c r="AD79" s="158">
        <f>IF(ISERROR(F79/$AC79),"",(F79/$AC79))</f>
        <v>0.9411764705882353</v>
      </c>
      <c r="AE79" s="159">
        <f>IF(ISERROR(H79/$AC79),"",(H79/$AC79))</f>
        <v>0</v>
      </c>
      <c r="AF79" s="159">
        <f>IF(ISERROR(J79/$AC79),"",(J79/$AC79))</f>
        <v>0</v>
      </c>
      <c r="AG79" s="159">
        <f>IF(ISERROR(L79/$AC79),"",(L79/$AC79))</f>
        <v>0</v>
      </c>
      <c r="AH79" s="159">
        <f>IF(ISERROR(N79/$AC79),"",(N79/$AC79))</f>
        <v>0.04705882352941176</v>
      </c>
      <c r="AI79" s="159">
        <f>IF(ISERROR(P79/$AC79),"",(P79/$AC79))</f>
        <v>0.01176470588235294</v>
      </c>
      <c r="AJ79" s="159">
        <f>IF(ISERROR(R79/$AC79),"",(R79/$AC79))</f>
        <v>0</v>
      </c>
      <c r="AK79" s="159">
        <f>IF(ISERROR(T79/$AC79),"",(T79/$AC79))</f>
        <v>0</v>
      </c>
      <c r="AL79" s="159">
        <f>IF(ISERROR(V79/$AC79),"",(V79/$AC79))</f>
        <v>0</v>
      </c>
      <c r="AM79" s="159">
        <f>IF(ISERROR(X79/$AC79),"",(X79/$AC79))</f>
        <v>0</v>
      </c>
      <c r="AN79" s="159">
        <f>IF(ISERROR(Z79/$AC79),"",(Z79/$AC79))</f>
        <v>0</v>
      </c>
      <c r="AO79" s="159">
        <f>IF(ISERROR(AB79/$AC79),"",(AB79/$AC79))</f>
        <v>0</v>
      </c>
      <c r="AP79" s="160">
        <f>SUM(AD79:AO79)</f>
        <v>1</v>
      </c>
      <c r="AQ79" t="s" s="161">
        <f>B79</f>
        <v>220</v>
      </c>
    </row>
    <row r="80" s="140" customFormat="1" ht="17" customHeight="1">
      <c r="B80" t="s" s="152">
        <v>222</v>
      </c>
      <c r="C80" s="153">
        <v>2</v>
      </c>
      <c r="D80" s="153">
        <v>13</v>
      </c>
      <c r="E80" t="s" s="153">
        <v>223</v>
      </c>
      <c r="F80" s="154">
        <v>10</v>
      </c>
      <c r="G80" t="s" s="155">
        <f t="shared" si="0"/>
        <v>26</v>
      </c>
      <c r="H80" s="156"/>
      <c r="I80" t="s" s="155">
        <f t="shared" si="1"/>
        <v>28</v>
      </c>
      <c r="J80" s="156"/>
      <c r="K80" t="s" s="155">
        <f t="shared" si="2"/>
        <v>30</v>
      </c>
      <c r="L80" s="156"/>
      <c r="M80" t="s" s="155">
        <f t="shared" si="3"/>
        <v>32</v>
      </c>
      <c r="N80" s="156">
        <v>0.25</v>
      </c>
      <c r="O80" t="s" s="155">
        <f t="shared" si="4"/>
        <v>34</v>
      </c>
      <c r="P80" s="156">
        <v>0.125</v>
      </c>
      <c r="Q80" t="s" s="155">
        <f t="shared" si="5"/>
        <v>36</v>
      </c>
      <c r="R80" s="156"/>
      <c r="S80" t="s" s="155">
        <f t="shared" si="6"/>
        <v>38</v>
      </c>
      <c r="T80" s="156"/>
      <c r="U80" t="s" s="155">
        <f t="shared" si="7"/>
        <v>40</v>
      </c>
      <c r="V80" s="156"/>
      <c r="W80" t="s" s="155">
        <f t="shared" si="8"/>
        <v>42</v>
      </c>
      <c r="X80" s="156"/>
      <c r="Y80" t="s" s="155">
        <f t="shared" si="9"/>
        <v>43</v>
      </c>
      <c r="Z80" s="156"/>
      <c r="AA80" t="s" s="155">
        <f t="shared" si="10"/>
        <v>44</v>
      </c>
      <c r="AB80" s="156"/>
      <c r="AC80" s="157">
        <f>F80+H80+J80+L80+N80+P80+R80+T80+V80+X80+Z80+AB80</f>
        <v>10.375</v>
      </c>
      <c r="AD80" s="158">
        <f>IF(ISERROR(F80/$AC80),"",(F80/$AC80))</f>
        <v>0.963855421686747</v>
      </c>
      <c r="AE80" s="159">
        <f>IF(ISERROR(H80/$AC80),"",(H80/$AC80))</f>
        <v>0</v>
      </c>
      <c r="AF80" s="159">
        <f>IF(ISERROR(J80/$AC80),"",(J80/$AC80))</f>
        <v>0</v>
      </c>
      <c r="AG80" s="159">
        <f>IF(ISERROR(L80/$AC80),"",(L80/$AC80))</f>
        <v>0</v>
      </c>
      <c r="AH80" s="159">
        <f>IF(ISERROR(N80/$AC80),"",(N80/$AC80))</f>
        <v>0.02409638554216868</v>
      </c>
      <c r="AI80" s="159">
        <f>IF(ISERROR(P80/$AC80),"",(P80/$AC80))</f>
        <v>0.01204819277108434</v>
      </c>
      <c r="AJ80" s="159">
        <f>IF(ISERROR(R80/$AC80),"",(R80/$AC80))</f>
        <v>0</v>
      </c>
      <c r="AK80" s="159">
        <f>IF(ISERROR(T80/$AC80),"",(T80/$AC80))</f>
        <v>0</v>
      </c>
      <c r="AL80" s="159">
        <f>IF(ISERROR(V80/$AC80),"",(V80/$AC80))</f>
        <v>0</v>
      </c>
      <c r="AM80" s="159">
        <f>IF(ISERROR(X80/$AC80),"",(X80/$AC80))</f>
        <v>0</v>
      </c>
      <c r="AN80" s="159">
        <f>IF(ISERROR(Z80/$AC80),"",(Z80/$AC80))</f>
        <v>0</v>
      </c>
      <c r="AO80" s="159">
        <f>IF(ISERROR(AB80/$AC80),"",(AB80/$AC80))</f>
        <v>0</v>
      </c>
      <c r="AP80" s="160">
        <f>SUM(AD80:AO80)</f>
        <v>1</v>
      </c>
      <c r="AQ80" t="s" s="161">
        <f>B80</f>
        <v>222</v>
      </c>
    </row>
    <row r="81" s="140" customFormat="1" ht="17" customHeight="1">
      <c r="B81" t="s" s="152">
        <v>224</v>
      </c>
      <c r="C81" s="153">
        <v>2</v>
      </c>
      <c r="D81" s="153">
        <v>14</v>
      </c>
      <c r="E81" t="s" s="153">
        <v>225</v>
      </c>
      <c r="F81" s="154">
        <v>10</v>
      </c>
      <c r="G81" t="s" s="155">
        <f t="shared" si="0"/>
        <v>26</v>
      </c>
      <c r="H81" s="156"/>
      <c r="I81" t="s" s="155">
        <f t="shared" si="1"/>
        <v>28</v>
      </c>
      <c r="J81" s="156"/>
      <c r="K81" t="s" s="155">
        <f t="shared" si="2"/>
        <v>30</v>
      </c>
      <c r="L81" s="156"/>
      <c r="M81" t="s" s="155">
        <f t="shared" si="3"/>
        <v>32</v>
      </c>
      <c r="N81" s="156"/>
      <c r="O81" t="s" s="155">
        <f t="shared" si="4"/>
        <v>34</v>
      </c>
      <c r="P81" s="156">
        <v>1</v>
      </c>
      <c r="Q81" t="s" s="155">
        <f t="shared" si="5"/>
        <v>36</v>
      </c>
      <c r="R81" s="156"/>
      <c r="S81" t="s" s="155">
        <f t="shared" si="6"/>
        <v>38</v>
      </c>
      <c r="T81" s="156">
        <v>0.125</v>
      </c>
      <c r="U81" t="s" s="155">
        <f t="shared" si="7"/>
        <v>40</v>
      </c>
      <c r="V81" s="156"/>
      <c r="W81" t="s" s="155">
        <f t="shared" si="8"/>
        <v>42</v>
      </c>
      <c r="X81" s="156"/>
      <c r="Y81" t="s" s="155">
        <f t="shared" si="9"/>
        <v>43</v>
      </c>
      <c r="Z81" s="156"/>
      <c r="AA81" t="s" s="155">
        <f t="shared" si="10"/>
        <v>44</v>
      </c>
      <c r="AB81" s="156"/>
      <c r="AC81" s="157">
        <f>F81+H81+J81+L81+N81+P81+R81+T81+V81+X81+Z81+AB81</f>
        <v>11.125</v>
      </c>
      <c r="AD81" s="158">
        <f>IF(ISERROR(F81/$AC81),"",(F81/$AC81))</f>
        <v>0.898876404494382</v>
      </c>
      <c r="AE81" s="159">
        <f>IF(ISERROR(H81/$AC81),"",(H81/$AC81))</f>
        <v>0</v>
      </c>
      <c r="AF81" s="159">
        <f>IF(ISERROR(J81/$AC81),"",(J81/$AC81))</f>
        <v>0</v>
      </c>
      <c r="AG81" s="159">
        <f>IF(ISERROR(L81/$AC81),"",(L81/$AC81))</f>
        <v>0</v>
      </c>
      <c r="AH81" s="159">
        <f>IF(ISERROR(N81/$AC81),"",(N81/$AC81))</f>
        <v>0</v>
      </c>
      <c r="AI81" s="159">
        <f>IF(ISERROR(P81/$AC81),"",(P81/$AC81))</f>
        <v>0.0898876404494382</v>
      </c>
      <c r="AJ81" s="159">
        <f>IF(ISERROR(R81/$AC81),"",(R81/$AC81))</f>
        <v>0</v>
      </c>
      <c r="AK81" s="159">
        <f>IF(ISERROR(T81/$AC81),"",(T81/$AC81))</f>
        <v>0.01123595505617977</v>
      </c>
      <c r="AL81" s="159">
        <f>IF(ISERROR(V81/$AC81),"",(V81/$AC81))</f>
        <v>0</v>
      </c>
      <c r="AM81" s="159">
        <f>IF(ISERROR(X81/$AC81),"",(X81/$AC81))</f>
        <v>0</v>
      </c>
      <c r="AN81" s="159">
        <f>IF(ISERROR(Z81/$AC81),"",(Z81/$AC81))</f>
        <v>0</v>
      </c>
      <c r="AO81" s="159">
        <f>IF(ISERROR(AB81/$AC81),"",(AB81/$AC81))</f>
        <v>0</v>
      </c>
      <c r="AP81" s="160">
        <f>SUM(AD81:AO81)</f>
        <v>1</v>
      </c>
      <c r="AQ81" t="s" s="161">
        <f>B81</f>
        <v>224</v>
      </c>
    </row>
    <row r="82" s="140" customFormat="1" ht="17" customHeight="1">
      <c r="B82" t="s" s="152">
        <v>226</v>
      </c>
      <c r="C82" s="153">
        <v>2</v>
      </c>
      <c r="D82" s="153">
        <v>15</v>
      </c>
      <c r="E82" t="s" s="153">
        <v>227</v>
      </c>
      <c r="F82" s="154">
        <v>10</v>
      </c>
      <c r="G82" t="s" s="155">
        <f t="shared" si="0"/>
        <v>26</v>
      </c>
      <c r="H82" s="156"/>
      <c r="I82" t="s" s="155">
        <f t="shared" si="1"/>
        <v>28</v>
      </c>
      <c r="J82" s="156"/>
      <c r="K82" t="s" s="155">
        <f t="shared" si="2"/>
        <v>30</v>
      </c>
      <c r="L82" s="156"/>
      <c r="M82" t="s" s="155">
        <f t="shared" si="3"/>
        <v>32</v>
      </c>
      <c r="N82" s="156">
        <v>0.125</v>
      </c>
      <c r="O82" t="s" s="155">
        <f t="shared" si="4"/>
        <v>34</v>
      </c>
      <c r="P82" s="156">
        <v>1</v>
      </c>
      <c r="Q82" t="s" s="155">
        <f t="shared" si="5"/>
        <v>36</v>
      </c>
      <c r="R82" s="156"/>
      <c r="S82" t="s" s="155">
        <f t="shared" si="6"/>
        <v>38</v>
      </c>
      <c r="T82" s="156"/>
      <c r="U82" t="s" s="155">
        <f t="shared" si="7"/>
        <v>40</v>
      </c>
      <c r="V82" s="156"/>
      <c r="W82" t="s" s="155">
        <f t="shared" si="8"/>
        <v>42</v>
      </c>
      <c r="X82" s="156"/>
      <c r="Y82" t="s" s="155">
        <f t="shared" si="9"/>
        <v>43</v>
      </c>
      <c r="Z82" s="156"/>
      <c r="AA82" t="s" s="155">
        <f t="shared" si="10"/>
        <v>44</v>
      </c>
      <c r="AB82" s="156"/>
      <c r="AC82" s="157">
        <f>F82+H82+J82+L82+N82+P82+R82+T82+V82+X82+Z82+AB82</f>
        <v>11.125</v>
      </c>
      <c r="AD82" s="158">
        <f>IF(ISERROR(F82/$AC82),"",(F82/$AC82))</f>
        <v>0.898876404494382</v>
      </c>
      <c r="AE82" s="159">
        <f>IF(ISERROR(H82/$AC82),"",(H82/$AC82))</f>
        <v>0</v>
      </c>
      <c r="AF82" s="159">
        <f>IF(ISERROR(J82/$AC82),"",(J82/$AC82))</f>
        <v>0</v>
      </c>
      <c r="AG82" s="159">
        <f>IF(ISERROR(L82/$AC82),"",(L82/$AC82))</f>
        <v>0</v>
      </c>
      <c r="AH82" s="159">
        <f>IF(ISERROR(N82/$AC82),"",(N82/$AC82))</f>
        <v>0.01123595505617977</v>
      </c>
      <c r="AI82" s="159">
        <f>IF(ISERROR(P82/$AC82),"",(P82/$AC82))</f>
        <v>0.0898876404494382</v>
      </c>
      <c r="AJ82" s="159">
        <f>IF(ISERROR(R82/$AC82),"",(R82/$AC82))</f>
        <v>0</v>
      </c>
      <c r="AK82" s="159">
        <f>IF(ISERROR(T82/$AC82),"",(T82/$AC82))</f>
        <v>0</v>
      </c>
      <c r="AL82" s="159">
        <f>IF(ISERROR(V82/$AC82),"",(V82/$AC82))</f>
        <v>0</v>
      </c>
      <c r="AM82" s="159">
        <f>IF(ISERROR(X82/$AC82),"",(X82/$AC82))</f>
        <v>0</v>
      </c>
      <c r="AN82" s="159">
        <f>IF(ISERROR(Z82/$AC82),"",(Z82/$AC82))</f>
        <v>0</v>
      </c>
      <c r="AO82" s="159">
        <f>IF(ISERROR(AB82/$AC82),"",(AB82/$AC82))</f>
        <v>0</v>
      </c>
      <c r="AP82" s="160">
        <f>SUM(AD82:AO82)</f>
        <v>1</v>
      </c>
      <c r="AQ82" t="s" s="161">
        <f>B82</f>
        <v>226</v>
      </c>
    </row>
    <row r="83" s="140" customFormat="1" ht="17" customHeight="1">
      <c r="B83" t="s" s="152">
        <v>228</v>
      </c>
      <c r="C83" s="153">
        <v>2</v>
      </c>
      <c r="D83" s="153">
        <v>16</v>
      </c>
      <c r="E83" t="s" s="153">
        <v>229</v>
      </c>
      <c r="F83" s="154">
        <v>10</v>
      </c>
      <c r="G83" t="s" s="155">
        <f t="shared" si="0"/>
        <v>26</v>
      </c>
      <c r="H83" s="156"/>
      <c r="I83" t="s" s="155">
        <f t="shared" si="1"/>
        <v>28</v>
      </c>
      <c r="J83" s="156"/>
      <c r="K83" t="s" s="155">
        <f t="shared" si="2"/>
        <v>30</v>
      </c>
      <c r="L83" s="156"/>
      <c r="M83" t="s" s="155">
        <f t="shared" si="3"/>
        <v>32</v>
      </c>
      <c r="N83" s="156">
        <v>0.5</v>
      </c>
      <c r="O83" t="s" s="155">
        <f t="shared" si="4"/>
        <v>34</v>
      </c>
      <c r="P83" s="156">
        <v>0.5</v>
      </c>
      <c r="Q83" t="s" s="155">
        <f t="shared" si="5"/>
        <v>36</v>
      </c>
      <c r="R83" s="156"/>
      <c r="S83" t="s" s="155">
        <f t="shared" si="6"/>
        <v>38</v>
      </c>
      <c r="T83" s="156"/>
      <c r="U83" t="s" s="155">
        <f t="shared" si="7"/>
        <v>40</v>
      </c>
      <c r="V83" s="156"/>
      <c r="W83" t="s" s="155">
        <f t="shared" si="8"/>
        <v>42</v>
      </c>
      <c r="X83" s="156"/>
      <c r="Y83" t="s" s="155">
        <f t="shared" si="9"/>
        <v>43</v>
      </c>
      <c r="Z83" s="156"/>
      <c r="AA83" t="s" s="155">
        <f t="shared" si="10"/>
        <v>44</v>
      </c>
      <c r="AB83" s="156"/>
      <c r="AC83" s="157">
        <f>F83+H83+J83+L83+N83+P83+R83+T83+V83+X83+Z83+AB83</f>
        <v>11</v>
      </c>
      <c r="AD83" s="158">
        <f>IF(ISERROR(F83/$AC83),"",(F83/$AC83))</f>
        <v>0.9090909090909091</v>
      </c>
      <c r="AE83" s="159">
        <f>IF(ISERROR(H83/$AC83),"",(H83/$AC83))</f>
        <v>0</v>
      </c>
      <c r="AF83" s="159">
        <f>IF(ISERROR(J83/$AC83),"",(J83/$AC83))</f>
        <v>0</v>
      </c>
      <c r="AG83" s="159">
        <f>IF(ISERROR(L83/$AC83),"",(L83/$AC83))</f>
        <v>0</v>
      </c>
      <c r="AH83" s="159">
        <f>IF(ISERROR(N83/$AC83),"",(N83/$AC83))</f>
        <v>0.04545454545454546</v>
      </c>
      <c r="AI83" s="159">
        <f>IF(ISERROR(P83/$AC83),"",(P83/$AC83))</f>
        <v>0.04545454545454546</v>
      </c>
      <c r="AJ83" s="159">
        <f>IF(ISERROR(R83/$AC83),"",(R83/$AC83))</f>
        <v>0</v>
      </c>
      <c r="AK83" s="159">
        <f>IF(ISERROR(T83/$AC83),"",(T83/$AC83))</f>
        <v>0</v>
      </c>
      <c r="AL83" s="159">
        <f>IF(ISERROR(V83/$AC83),"",(V83/$AC83))</f>
        <v>0</v>
      </c>
      <c r="AM83" s="159">
        <f>IF(ISERROR(X83/$AC83),"",(X83/$AC83))</f>
        <v>0</v>
      </c>
      <c r="AN83" s="159">
        <f>IF(ISERROR(Z83/$AC83),"",(Z83/$AC83))</f>
        <v>0</v>
      </c>
      <c r="AO83" s="159">
        <f>IF(ISERROR(AB83/$AC83),"",(AB83/$AC83))</f>
        <v>0</v>
      </c>
      <c r="AP83" s="160">
        <f>SUM(AD83:AO83)</f>
        <v>0.9999999999999999</v>
      </c>
      <c r="AQ83" t="s" s="161">
        <f>B83</f>
        <v>228</v>
      </c>
    </row>
    <row r="84" s="140" customFormat="1" ht="17" customHeight="1">
      <c r="B84" t="s" s="152">
        <v>230</v>
      </c>
      <c r="C84" s="153">
        <v>2</v>
      </c>
      <c r="D84" s="153">
        <v>17</v>
      </c>
      <c r="E84" t="s" s="153">
        <v>231</v>
      </c>
      <c r="F84" s="154">
        <v>10</v>
      </c>
      <c r="G84" t="s" s="155">
        <f t="shared" si="0"/>
        <v>26</v>
      </c>
      <c r="H84" s="156"/>
      <c r="I84" t="s" s="155">
        <f t="shared" si="1"/>
        <v>28</v>
      </c>
      <c r="J84" s="156"/>
      <c r="K84" t="s" s="155">
        <f t="shared" si="2"/>
        <v>30</v>
      </c>
      <c r="L84" s="156"/>
      <c r="M84" t="s" s="155">
        <f t="shared" si="3"/>
        <v>32</v>
      </c>
      <c r="N84" s="156">
        <v>0.125</v>
      </c>
      <c r="O84" t="s" s="155">
        <f t="shared" si="4"/>
        <v>34</v>
      </c>
      <c r="P84" s="156">
        <v>0.5</v>
      </c>
      <c r="Q84" t="s" s="155">
        <f t="shared" si="5"/>
        <v>36</v>
      </c>
      <c r="R84" s="156"/>
      <c r="S84" t="s" s="155">
        <f t="shared" si="6"/>
        <v>38</v>
      </c>
      <c r="T84" s="156"/>
      <c r="U84" t="s" s="155">
        <f t="shared" si="7"/>
        <v>40</v>
      </c>
      <c r="V84" s="156"/>
      <c r="W84" t="s" s="155">
        <f t="shared" si="8"/>
        <v>42</v>
      </c>
      <c r="X84" s="156"/>
      <c r="Y84" t="s" s="155">
        <f t="shared" si="9"/>
        <v>43</v>
      </c>
      <c r="Z84" s="156"/>
      <c r="AA84" t="s" s="155">
        <f t="shared" si="10"/>
        <v>44</v>
      </c>
      <c r="AB84" s="156"/>
      <c r="AC84" s="157">
        <f>F84+H84+J84+L84+N84+P84+R84+T84+V84+X84+Z84+AB84</f>
        <v>10.625</v>
      </c>
      <c r="AD84" s="158">
        <f>IF(ISERROR(F84/$AC84),"",(F84/$AC84))</f>
        <v>0.9411764705882353</v>
      </c>
      <c r="AE84" s="159">
        <f>IF(ISERROR(H84/$AC84),"",(H84/$AC84))</f>
        <v>0</v>
      </c>
      <c r="AF84" s="159">
        <f>IF(ISERROR(J84/$AC84),"",(J84/$AC84))</f>
        <v>0</v>
      </c>
      <c r="AG84" s="159">
        <f>IF(ISERROR(L84/$AC84),"",(L84/$AC84))</f>
        <v>0</v>
      </c>
      <c r="AH84" s="159">
        <f>IF(ISERROR(N84/$AC84),"",(N84/$AC84))</f>
        <v>0.01176470588235294</v>
      </c>
      <c r="AI84" s="159">
        <f>IF(ISERROR(P84/$AC84),"",(P84/$AC84))</f>
        <v>0.04705882352941176</v>
      </c>
      <c r="AJ84" s="159">
        <f>IF(ISERROR(R84/$AC84),"",(R84/$AC84))</f>
        <v>0</v>
      </c>
      <c r="AK84" s="159">
        <f>IF(ISERROR(T84/$AC84),"",(T84/$AC84))</f>
        <v>0</v>
      </c>
      <c r="AL84" s="159">
        <f>IF(ISERROR(V84/$AC84),"",(V84/$AC84))</f>
        <v>0</v>
      </c>
      <c r="AM84" s="159">
        <f>IF(ISERROR(X84/$AC84),"",(X84/$AC84))</f>
        <v>0</v>
      </c>
      <c r="AN84" s="159">
        <f>IF(ISERROR(Z84/$AC84),"",(Z84/$AC84))</f>
        <v>0</v>
      </c>
      <c r="AO84" s="159">
        <f>IF(ISERROR(AB84/$AC84),"",(AB84/$AC84))</f>
        <v>0</v>
      </c>
      <c r="AP84" s="160">
        <f>SUM(AD84:AO84)</f>
        <v>1</v>
      </c>
      <c r="AQ84" t="s" s="161">
        <f>B84</f>
        <v>230</v>
      </c>
    </row>
    <row r="85" s="140" customFormat="1" ht="17" customHeight="1">
      <c r="B85" t="s" s="152">
        <v>232</v>
      </c>
      <c r="C85" s="153">
        <v>2</v>
      </c>
      <c r="D85" s="153">
        <v>18</v>
      </c>
      <c r="E85" t="s" s="153">
        <v>233</v>
      </c>
      <c r="F85" s="154">
        <v>10</v>
      </c>
      <c r="G85" t="s" s="155">
        <f t="shared" si="0"/>
        <v>26</v>
      </c>
      <c r="H85" s="156"/>
      <c r="I85" t="s" s="155">
        <f t="shared" si="1"/>
        <v>28</v>
      </c>
      <c r="J85" s="156"/>
      <c r="K85" t="s" s="155">
        <f t="shared" si="2"/>
        <v>30</v>
      </c>
      <c r="L85" s="156"/>
      <c r="M85" t="s" s="155">
        <f t="shared" si="3"/>
        <v>32</v>
      </c>
      <c r="N85" s="156">
        <v>0.125</v>
      </c>
      <c r="O85" t="s" s="155">
        <f t="shared" si="4"/>
        <v>34</v>
      </c>
      <c r="P85" s="156">
        <v>0.125</v>
      </c>
      <c r="Q85" t="s" s="155">
        <f t="shared" si="5"/>
        <v>36</v>
      </c>
      <c r="R85" s="156"/>
      <c r="S85" t="s" s="155">
        <f t="shared" si="6"/>
        <v>38</v>
      </c>
      <c r="T85" s="156"/>
      <c r="U85" t="s" s="155">
        <f t="shared" si="7"/>
        <v>40</v>
      </c>
      <c r="V85" s="156"/>
      <c r="W85" t="s" s="155">
        <f t="shared" si="8"/>
        <v>42</v>
      </c>
      <c r="X85" s="156"/>
      <c r="Y85" t="s" s="155">
        <f t="shared" si="9"/>
        <v>43</v>
      </c>
      <c r="Z85" s="156"/>
      <c r="AA85" t="s" s="155">
        <f t="shared" si="10"/>
        <v>44</v>
      </c>
      <c r="AB85" s="156"/>
      <c r="AC85" s="157">
        <f>F85+H85+J85+L85+N85+P85+R85+T85+V85+X85+Z85+AB85</f>
        <v>10.25</v>
      </c>
      <c r="AD85" s="158">
        <f>IF(ISERROR(F85/$AC85),"",(F85/$AC85))</f>
        <v>0.975609756097561</v>
      </c>
      <c r="AE85" s="159">
        <f>IF(ISERROR(H85/$AC85),"",(H85/$AC85))</f>
        <v>0</v>
      </c>
      <c r="AF85" s="159">
        <f>IF(ISERROR(J85/$AC85),"",(J85/$AC85))</f>
        <v>0</v>
      </c>
      <c r="AG85" s="159">
        <f>IF(ISERROR(L85/$AC85),"",(L85/$AC85))</f>
        <v>0</v>
      </c>
      <c r="AH85" s="159">
        <f>IF(ISERROR(N85/$AC85),"",(N85/$AC85))</f>
        <v>0.01219512195121951</v>
      </c>
      <c r="AI85" s="159">
        <f>IF(ISERROR(P85/$AC85),"",(P85/$AC85))</f>
        <v>0.01219512195121951</v>
      </c>
      <c r="AJ85" s="159">
        <f>IF(ISERROR(R85/$AC85),"",(R85/$AC85))</f>
        <v>0</v>
      </c>
      <c r="AK85" s="159">
        <f>IF(ISERROR(T85/$AC85),"",(T85/$AC85))</f>
        <v>0</v>
      </c>
      <c r="AL85" s="159">
        <f>IF(ISERROR(V85/$AC85),"",(V85/$AC85))</f>
        <v>0</v>
      </c>
      <c r="AM85" s="159">
        <f>IF(ISERROR(X85/$AC85),"",(X85/$AC85))</f>
        <v>0</v>
      </c>
      <c r="AN85" s="159">
        <f>IF(ISERROR(Z85/$AC85),"",(Z85/$AC85))</f>
        <v>0</v>
      </c>
      <c r="AO85" s="159">
        <f>IF(ISERROR(AB85/$AC85),"",(AB85/$AC85))</f>
        <v>0</v>
      </c>
      <c r="AP85" s="160">
        <f>SUM(AD85:AO85)</f>
        <v>1</v>
      </c>
      <c r="AQ85" t="s" s="161">
        <f>B85</f>
        <v>232</v>
      </c>
    </row>
    <row r="86" s="140" customFormat="1" ht="17" customHeight="1">
      <c r="B86" t="s" s="152">
        <v>234</v>
      </c>
      <c r="C86" s="153">
        <v>2</v>
      </c>
      <c r="D86" s="153">
        <v>19</v>
      </c>
      <c r="E86" t="s" s="153">
        <v>235</v>
      </c>
      <c r="F86" s="154">
        <v>10</v>
      </c>
      <c r="G86" t="s" s="155">
        <f t="shared" si="0"/>
        <v>26</v>
      </c>
      <c r="H86" s="156">
        <v>0.25</v>
      </c>
      <c r="I86" t="s" s="155">
        <f t="shared" si="1"/>
        <v>28</v>
      </c>
      <c r="J86" s="156"/>
      <c r="K86" t="s" s="155">
        <f t="shared" si="2"/>
        <v>30</v>
      </c>
      <c r="L86" s="156"/>
      <c r="M86" t="s" s="155">
        <f t="shared" si="3"/>
        <v>32</v>
      </c>
      <c r="N86" s="156">
        <v>0.25</v>
      </c>
      <c r="O86" t="s" s="155">
        <f t="shared" si="4"/>
        <v>34</v>
      </c>
      <c r="P86" s="156"/>
      <c r="Q86" t="s" s="155">
        <f t="shared" si="5"/>
        <v>36</v>
      </c>
      <c r="R86" s="156"/>
      <c r="S86" t="s" s="155">
        <f t="shared" si="6"/>
        <v>38</v>
      </c>
      <c r="T86" s="156"/>
      <c r="U86" t="s" s="155">
        <f t="shared" si="7"/>
        <v>40</v>
      </c>
      <c r="V86" s="156"/>
      <c r="W86" t="s" s="155">
        <f t="shared" si="8"/>
        <v>42</v>
      </c>
      <c r="X86" s="156"/>
      <c r="Y86" t="s" s="155">
        <f t="shared" si="9"/>
        <v>43</v>
      </c>
      <c r="Z86" s="156"/>
      <c r="AA86" t="s" s="155">
        <f t="shared" si="10"/>
        <v>44</v>
      </c>
      <c r="AB86" s="156"/>
      <c r="AC86" s="157">
        <f>F86+H86+J86+L86+N86+P86+R86+T86+V86+X86+Z86+AB86</f>
        <v>10.5</v>
      </c>
      <c r="AD86" s="158">
        <f>IF(ISERROR(F86/$AC86),"",(F86/$AC86))</f>
        <v>0.9523809523809523</v>
      </c>
      <c r="AE86" s="159">
        <f>IF(ISERROR(H86/$AC86),"",(H86/$AC86))</f>
        <v>0.02380952380952381</v>
      </c>
      <c r="AF86" s="159">
        <f>IF(ISERROR(J86/$AC86),"",(J86/$AC86))</f>
        <v>0</v>
      </c>
      <c r="AG86" s="159">
        <f>IF(ISERROR(L86/$AC86),"",(L86/$AC86))</f>
        <v>0</v>
      </c>
      <c r="AH86" s="159">
        <f>IF(ISERROR(N86/$AC86),"",(N86/$AC86))</f>
        <v>0.02380952380952381</v>
      </c>
      <c r="AI86" s="159">
        <f>IF(ISERROR(P86/$AC86),"",(P86/$AC86))</f>
        <v>0</v>
      </c>
      <c r="AJ86" s="159">
        <f>IF(ISERROR(R86/$AC86),"",(R86/$AC86))</f>
        <v>0</v>
      </c>
      <c r="AK86" s="159">
        <f>IF(ISERROR(T86/$AC86),"",(T86/$AC86))</f>
        <v>0</v>
      </c>
      <c r="AL86" s="159">
        <f>IF(ISERROR(V86/$AC86),"",(V86/$AC86))</f>
        <v>0</v>
      </c>
      <c r="AM86" s="159">
        <f>IF(ISERROR(X86/$AC86),"",(X86/$AC86))</f>
        <v>0</v>
      </c>
      <c r="AN86" s="159">
        <f>IF(ISERROR(Z86/$AC86),"",(Z86/$AC86))</f>
        <v>0</v>
      </c>
      <c r="AO86" s="159">
        <f>IF(ISERROR(AB86/$AC86),"",(AB86/$AC86))</f>
        <v>0</v>
      </c>
      <c r="AP86" s="160">
        <f>SUM(AD86:AO86)</f>
        <v>1</v>
      </c>
      <c r="AQ86" t="s" s="161">
        <f>B86</f>
        <v>234</v>
      </c>
    </row>
    <row r="87" s="140" customFormat="1" ht="17" customHeight="1">
      <c r="B87" t="s" s="152">
        <v>236</v>
      </c>
      <c r="C87" s="153">
        <v>2</v>
      </c>
      <c r="D87" s="153">
        <v>20</v>
      </c>
      <c r="E87" t="s" s="153">
        <v>237</v>
      </c>
      <c r="F87" s="154">
        <v>10</v>
      </c>
      <c r="G87" t="s" s="155">
        <f t="shared" si="0"/>
        <v>26</v>
      </c>
      <c r="H87" s="156">
        <v>0.25</v>
      </c>
      <c r="I87" t="s" s="155">
        <f t="shared" si="1"/>
        <v>28</v>
      </c>
      <c r="J87" s="156"/>
      <c r="K87" t="s" s="155">
        <f t="shared" si="2"/>
        <v>30</v>
      </c>
      <c r="L87" s="156"/>
      <c r="M87" t="s" s="155">
        <f t="shared" si="3"/>
        <v>32</v>
      </c>
      <c r="N87" s="156"/>
      <c r="O87" t="s" s="155">
        <f t="shared" si="4"/>
        <v>34</v>
      </c>
      <c r="P87" s="156">
        <v>0.125</v>
      </c>
      <c r="Q87" t="s" s="155">
        <f t="shared" si="5"/>
        <v>36</v>
      </c>
      <c r="R87" s="156"/>
      <c r="S87" t="s" s="155">
        <f t="shared" si="6"/>
        <v>38</v>
      </c>
      <c r="T87" s="156"/>
      <c r="U87" t="s" s="155">
        <f t="shared" si="7"/>
        <v>40</v>
      </c>
      <c r="V87" s="156"/>
      <c r="W87" t="s" s="155">
        <f t="shared" si="8"/>
        <v>42</v>
      </c>
      <c r="X87" s="156"/>
      <c r="Y87" t="s" s="155">
        <f t="shared" si="9"/>
        <v>43</v>
      </c>
      <c r="Z87" s="156"/>
      <c r="AA87" t="s" s="155">
        <f t="shared" si="10"/>
        <v>44</v>
      </c>
      <c r="AB87" s="156"/>
      <c r="AC87" s="157">
        <f>F87+H87+J87+L87+N87+P87+R87+T87+V87+X87+Z87+AB87</f>
        <v>10.375</v>
      </c>
      <c r="AD87" s="158">
        <f>IF(ISERROR(F87/$AC87),"",(F87/$AC87))</f>
        <v>0.963855421686747</v>
      </c>
      <c r="AE87" s="159">
        <f>IF(ISERROR(H87/$AC87),"",(H87/$AC87))</f>
        <v>0.02409638554216868</v>
      </c>
      <c r="AF87" s="159">
        <f>IF(ISERROR(J87/$AC87),"",(J87/$AC87))</f>
        <v>0</v>
      </c>
      <c r="AG87" s="159">
        <f>IF(ISERROR(L87/$AC87),"",(L87/$AC87))</f>
        <v>0</v>
      </c>
      <c r="AH87" s="159">
        <f>IF(ISERROR(N87/$AC87),"",(N87/$AC87))</f>
        <v>0</v>
      </c>
      <c r="AI87" s="159">
        <f>IF(ISERROR(P87/$AC87),"",(P87/$AC87))</f>
        <v>0.01204819277108434</v>
      </c>
      <c r="AJ87" s="159">
        <f>IF(ISERROR(R87/$AC87),"",(R87/$AC87))</f>
        <v>0</v>
      </c>
      <c r="AK87" s="159">
        <f>IF(ISERROR(T87/$AC87),"",(T87/$AC87))</f>
        <v>0</v>
      </c>
      <c r="AL87" s="159">
        <f>IF(ISERROR(V87/$AC87),"",(V87/$AC87))</f>
        <v>0</v>
      </c>
      <c r="AM87" s="159">
        <f>IF(ISERROR(X87/$AC87),"",(X87/$AC87))</f>
        <v>0</v>
      </c>
      <c r="AN87" s="159">
        <f>IF(ISERROR(Z87/$AC87),"",(Z87/$AC87))</f>
        <v>0</v>
      </c>
      <c r="AO87" s="159">
        <f>IF(ISERROR(AB87/$AC87),"",(AB87/$AC87))</f>
        <v>0</v>
      </c>
      <c r="AP87" s="160">
        <f>SUM(AD87:AO87)</f>
        <v>1</v>
      </c>
      <c r="AQ87" t="s" s="161">
        <f>B87</f>
        <v>236</v>
      </c>
    </row>
    <row r="88" s="140" customFormat="1" ht="17" customHeight="1">
      <c r="B88" t="s" s="152">
        <v>238</v>
      </c>
      <c r="C88" s="153">
        <v>2</v>
      </c>
      <c r="D88" s="153">
        <v>21</v>
      </c>
      <c r="E88" t="s" s="153">
        <v>239</v>
      </c>
      <c r="F88" s="154">
        <v>10</v>
      </c>
      <c r="G88" t="s" s="155">
        <f t="shared" si="0"/>
        <v>26</v>
      </c>
      <c r="H88" s="156">
        <v>0.125</v>
      </c>
      <c r="I88" t="s" s="155">
        <f t="shared" si="1"/>
        <v>28</v>
      </c>
      <c r="J88" s="156"/>
      <c r="K88" t="s" s="155">
        <f t="shared" si="2"/>
        <v>30</v>
      </c>
      <c r="L88" s="156"/>
      <c r="M88" t="s" s="155">
        <f t="shared" si="3"/>
        <v>32</v>
      </c>
      <c r="N88" s="156">
        <v>0.25</v>
      </c>
      <c r="O88" t="s" s="155">
        <f t="shared" si="4"/>
        <v>34</v>
      </c>
      <c r="P88" s="156"/>
      <c r="Q88" t="s" s="155">
        <f t="shared" si="5"/>
        <v>36</v>
      </c>
      <c r="R88" s="156"/>
      <c r="S88" t="s" s="155">
        <f t="shared" si="6"/>
        <v>38</v>
      </c>
      <c r="T88" s="156"/>
      <c r="U88" t="s" s="155">
        <f t="shared" si="7"/>
        <v>40</v>
      </c>
      <c r="V88" s="156"/>
      <c r="W88" t="s" s="155">
        <f t="shared" si="8"/>
        <v>42</v>
      </c>
      <c r="X88" s="156"/>
      <c r="Y88" t="s" s="155">
        <f t="shared" si="9"/>
        <v>43</v>
      </c>
      <c r="Z88" s="156"/>
      <c r="AA88" t="s" s="155">
        <f t="shared" si="10"/>
        <v>44</v>
      </c>
      <c r="AB88" s="156"/>
      <c r="AC88" s="157">
        <f>F88+H88+J88+L88+N88+P88+R88+T88+V88+X88+Z88+AB88</f>
        <v>10.375</v>
      </c>
      <c r="AD88" s="158">
        <f>IF(ISERROR(F88/$AC88),"",(F88/$AC88))</f>
        <v>0.963855421686747</v>
      </c>
      <c r="AE88" s="159">
        <f>IF(ISERROR(H88/$AC88),"",(H88/$AC88))</f>
        <v>0.01204819277108434</v>
      </c>
      <c r="AF88" s="159">
        <f>IF(ISERROR(J88/$AC88),"",(J88/$AC88))</f>
        <v>0</v>
      </c>
      <c r="AG88" s="159">
        <f>IF(ISERROR(L88/$AC88),"",(L88/$AC88))</f>
        <v>0</v>
      </c>
      <c r="AH88" s="159">
        <f>IF(ISERROR(N88/$AC88),"",(N88/$AC88))</f>
        <v>0.02409638554216868</v>
      </c>
      <c r="AI88" s="159">
        <f>IF(ISERROR(P88/$AC88),"",(P88/$AC88))</f>
        <v>0</v>
      </c>
      <c r="AJ88" s="159">
        <f>IF(ISERROR(R88/$AC88),"",(R88/$AC88))</f>
        <v>0</v>
      </c>
      <c r="AK88" s="159">
        <f>IF(ISERROR(T88/$AC88),"",(T88/$AC88))</f>
        <v>0</v>
      </c>
      <c r="AL88" s="159">
        <f>IF(ISERROR(V88/$AC88),"",(V88/$AC88))</f>
        <v>0</v>
      </c>
      <c r="AM88" s="159">
        <f>IF(ISERROR(X88/$AC88),"",(X88/$AC88))</f>
        <v>0</v>
      </c>
      <c r="AN88" s="159">
        <f>IF(ISERROR(Z88/$AC88),"",(Z88/$AC88))</f>
        <v>0</v>
      </c>
      <c r="AO88" s="159">
        <f>IF(ISERROR(AB88/$AC88),"",(AB88/$AC88))</f>
        <v>0</v>
      </c>
      <c r="AP88" s="160">
        <f>SUM(AD88:AO88)</f>
        <v>1</v>
      </c>
      <c r="AQ88" t="s" s="161">
        <f>B88</f>
        <v>238</v>
      </c>
    </row>
    <row r="89" s="140" customFormat="1" ht="17" customHeight="1">
      <c r="B89" t="s" s="152">
        <v>240</v>
      </c>
      <c r="C89" s="153">
        <v>2</v>
      </c>
      <c r="D89" s="153">
        <v>22</v>
      </c>
      <c r="E89" t="s" s="153">
        <v>241</v>
      </c>
      <c r="F89" s="154">
        <v>10</v>
      </c>
      <c r="G89" t="s" s="155">
        <f t="shared" si="0"/>
        <v>26</v>
      </c>
      <c r="H89" s="156">
        <v>0.125</v>
      </c>
      <c r="I89" t="s" s="155">
        <f t="shared" si="1"/>
        <v>28</v>
      </c>
      <c r="J89" s="156"/>
      <c r="K89" t="s" s="155">
        <f t="shared" si="2"/>
        <v>30</v>
      </c>
      <c r="L89" s="156"/>
      <c r="M89" t="s" s="155">
        <f t="shared" si="3"/>
        <v>32</v>
      </c>
      <c r="N89" s="156">
        <v>0.125</v>
      </c>
      <c r="O89" t="s" s="155">
        <f t="shared" si="4"/>
        <v>34</v>
      </c>
      <c r="P89" s="156"/>
      <c r="Q89" t="s" s="155">
        <f t="shared" si="5"/>
        <v>36</v>
      </c>
      <c r="R89" s="156"/>
      <c r="S89" t="s" s="155">
        <f t="shared" si="6"/>
        <v>38</v>
      </c>
      <c r="T89" s="156"/>
      <c r="U89" t="s" s="155">
        <f t="shared" si="7"/>
        <v>40</v>
      </c>
      <c r="V89" s="156"/>
      <c r="W89" t="s" s="155">
        <f t="shared" si="8"/>
        <v>42</v>
      </c>
      <c r="X89" s="156"/>
      <c r="Y89" t="s" s="155">
        <f t="shared" si="9"/>
        <v>43</v>
      </c>
      <c r="Z89" s="156"/>
      <c r="AA89" t="s" s="155">
        <f t="shared" si="10"/>
        <v>44</v>
      </c>
      <c r="AB89" s="156"/>
      <c r="AC89" s="157">
        <f>F89+H89+J89+L89+N89+P89+R89+T89+V89+X89+Z89+AB89</f>
        <v>10.25</v>
      </c>
      <c r="AD89" s="158">
        <f>IF(ISERROR(F89/$AC89),"",(F89/$AC89))</f>
        <v>0.975609756097561</v>
      </c>
      <c r="AE89" s="159">
        <f>IF(ISERROR(H89/$AC89),"",(H89/$AC89))</f>
        <v>0.01219512195121951</v>
      </c>
      <c r="AF89" s="159">
        <f>IF(ISERROR(J89/$AC89),"",(J89/$AC89))</f>
        <v>0</v>
      </c>
      <c r="AG89" s="159">
        <f>IF(ISERROR(L89/$AC89),"",(L89/$AC89))</f>
        <v>0</v>
      </c>
      <c r="AH89" s="159">
        <f>IF(ISERROR(N89/$AC89),"",(N89/$AC89))</f>
        <v>0.01219512195121951</v>
      </c>
      <c r="AI89" s="159">
        <f>IF(ISERROR(P89/$AC89),"",(P89/$AC89))</f>
        <v>0</v>
      </c>
      <c r="AJ89" s="159">
        <f>IF(ISERROR(R89/$AC89),"",(R89/$AC89))</f>
        <v>0</v>
      </c>
      <c r="AK89" s="159">
        <f>IF(ISERROR(T89/$AC89),"",(T89/$AC89))</f>
        <v>0</v>
      </c>
      <c r="AL89" s="159">
        <f>IF(ISERROR(V89/$AC89),"",(V89/$AC89))</f>
        <v>0</v>
      </c>
      <c r="AM89" s="159">
        <f>IF(ISERROR(X89/$AC89),"",(X89/$AC89))</f>
        <v>0</v>
      </c>
      <c r="AN89" s="159">
        <f>IF(ISERROR(Z89/$AC89),"",(Z89/$AC89))</f>
        <v>0</v>
      </c>
      <c r="AO89" s="159">
        <f>IF(ISERROR(AB89/$AC89),"",(AB89/$AC89))</f>
        <v>0</v>
      </c>
      <c r="AP89" s="160">
        <f>SUM(AD89:AO89)</f>
        <v>1</v>
      </c>
      <c r="AQ89" t="s" s="161">
        <f>B89</f>
        <v>240</v>
      </c>
    </row>
    <row r="90" s="140" customFormat="1" ht="17" customHeight="1">
      <c r="B90" t="s" s="152">
        <v>242</v>
      </c>
      <c r="C90" s="153">
        <v>2</v>
      </c>
      <c r="D90" s="153">
        <v>23</v>
      </c>
      <c r="E90" t="s" s="153">
        <v>243</v>
      </c>
      <c r="F90" s="154">
        <v>10</v>
      </c>
      <c r="G90" t="s" s="155">
        <f t="shared" si="0"/>
        <v>26</v>
      </c>
      <c r="H90" s="156">
        <v>0.125</v>
      </c>
      <c r="I90" t="s" s="155">
        <f t="shared" si="1"/>
        <v>28</v>
      </c>
      <c r="J90" s="156"/>
      <c r="K90" t="s" s="155">
        <f t="shared" si="2"/>
        <v>30</v>
      </c>
      <c r="L90" s="156"/>
      <c r="M90" t="s" s="155">
        <f t="shared" si="3"/>
        <v>32</v>
      </c>
      <c r="N90" s="156"/>
      <c r="O90" t="s" s="155">
        <f t="shared" si="4"/>
        <v>34</v>
      </c>
      <c r="P90" s="156">
        <v>0.125</v>
      </c>
      <c r="Q90" t="s" s="155">
        <f t="shared" si="5"/>
        <v>36</v>
      </c>
      <c r="R90" s="156"/>
      <c r="S90" t="s" s="155">
        <f t="shared" si="6"/>
        <v>38</v>
      </c>
      <c r="T90" s="156"/>
      <c r="U90" t="s" s="155">
        <f t="shared" si="7"/>
        <v>40</v>
      </c>
      <c r="V90" s="156"/>
      <c r="W90" t="s" s="155">
        <f t="shared" si="8"/>
        <v>42</v>
      </c>
      <c r="X90" s="156"/>
      <c r="Y90" t="s" s="155">
        <f t="shared" si="9"/>
        <v>43</v>
      </c>
      <c r="Z90" s="156"/>
      <c r="AA90" t="s" s="155">
        <f t="shared" si="10"/>
        <v>44</v>
      </c>
      <c r="AB90" s="156"/>
      <c r="AC90" s="157">
        <f>F90+H90+J90+L90+N90+P90+R90+T90+V90+X90+Z90+AB90</f>
        <v>10.25</v>
      </c>
      <c r="AD90" s="158">
        <f>IF(ISERROR(F90/$AC90),"",(F90/$AC90))</f>
        <v>0.975609756097561</v>
      </c>
      <c r="AE90" s="159">
        <f>IF(ISERROR(H90/$AC90),"",(H90/$AC90))</f>
        <v>0.01219512195121951</v>
      </c>
      <c r="AF90" s="159">
        <f>IF(ISERROR(J90/$AC90),"",(J90/$AC90))</f>
        <v>0</v>
      </c>
      <c r="AG90" s="159">
        <f>IF(ISERROR(L90/$AC90),"",(L90/$AC90))</f>
        <v>0</v>
      </c>
      <c r="AH90" s="159">
        <f>IF(ISERROR(N90/$AC90),"",(N90/$AC90))</f>
        <v>0</v>
      </c>
      <c r="AI90" s="159">
        <f>IF(ISERROR(P90/$AC90),"",(P90/$AC90))</f>
        <v>0.01219512195121951</v>
      </c>
      <c r="AJ90" s="159">
        <f>IF(ISERROR(R90/$AC90),"",(R90/$AC90))</f>
        <v>0</v>
      </c>
      <c r="AK90" s="159">
        <f>IF(ISERROR(T90/$AC90),"",(T90/$AC90))</f>
        <v>0</v>
      </c>
      <c r="AL90" s="159">
        <f>IF(ISERROR(V90/$AC90),"",(V90/$AC90))</f>
        <v>0</v>
      </c>
      <c r="AM90" s="159">
        <f>IF(ISERROR(X90/$AC90),"",(X90/$AC90))</f>
        <v>0</v>
      </c>
      <c r="AN90" s="159">
        <f>IF(ISERROR(Z90/$AC90),"",(Z90/$AC90))</f>
        <v>0</v>
      </c>
      <c r="AO90" s="159">
        <f>IF(ISERROR(AB90/$AC90),"",(AB90/$AC90))</f>
        <v>0</v>
      </c>
      <c r="AP90" s="160">
        <f>SUM(AD90:AO90)</f>
        <v>1</v>
      </c>
      <c r="AQ90" t="s" s="161">
        <f>B90</f>
        <v>242</v>
      </c>
    </row>
    <row r="91" s="140" customFormat="1" ht="17" customHeight="1">
      <c r="B91" t="s" s="152">
        <v>244</v>
      </c>
      <c r="C91" s="153">
        <v>2</v>
      </c>
      <c r="D91" s="153">
        <v>24</v>
      </c>
      <c r="E91" t="s" s="153">
        <v>245</v>
      </c>
      <c r="F91" s="154">
        <v>10</v>
      </c>
      <c r="G91" t="s" s="155">
        <f t="shared" si="0"/>
        <v>26</v>
      </c>
      <c r="H91" s="156">
        <v>0.125</v>
      </c>
      <c r="I91" t="s" s="155">
        <f t="shared" si="1"/>
        <v>28</v>
      </c>
      <c r="J91" s="156"/>
      <c r="K91" t="s" s="155">
        <f t="shared" si="2"/>
        <v>30</v>
      </c>
      <c r="L91" s="156"/>
      <c r="M91" t="s" s="155">
        <f t="shared" si="3"/>
        <v>32</v>
      </c>
      <c r="N91" s="156"/>
      <c r="O91" t="s" s="155">
        <f t="shared" si="4"/>
        <v>34</v>
      </c>
      <c r="P91" s="156">
        <v>0.25</v>
      </c>
      <c r="Q91" t="s" s="155">
        <f t="shared" si="5"/>
        <v>36</v>
      </c>
      <c r="R91" s="156"/>
      <c r="S91" t="s" s="155">
        <f t="shared" si="6"/>
        <v>38</v>
      </c>
      <c r="T91" s="156"/>
      <c r="U91" t="s" s="155">
        <f t="shared" si="7"/>
        <v>40</v>
      </c>
      <c r="V91" s="156"/>
      <c r="W91" t="s" s="155">
        <f t="shared" si="8"/>
        <v>42</v>
      </c>
      <c r="X91" s="156"/>
      <c r="Y91" t="s" s="155">
        <f t="shared" si="9"/>
        <v>43</v>
      </c>
      <c r="Z91" s="156"/>
      <c r="AA91" t="s" s="155">
        <f t="shared" si="10"/>
        <v>44</v>
      </c>
      <c r="AB91" s="156"/>
      <c r="AC91" s="157">
        <f>F91+H91+J91+L91+N91+P91+R91+T91+V91+X91+Z91+AB91</f>
        <v>10.375</v>
      </c>
      <c r="AD91" s="158">
        <f>IF(ISERROR(F91/$AC91),"",(F91/$AC91))</f>
        <v>0.963855421686747</v>
      </c>
      <c r="AE91" s="159">
        <f>IF(ISERROR(H91/$AC91),"",(H91/$AC91))</f>
        <v>0.01204819277108434</v>
      </c>
      <c r="AF91" s="159">
        <f>IF(ISERROR(J91/$AC91),"",(J91/$AC91))</f>
        <v>0</v>
      </c>
      <c r="AG91" s="159">
        <f>IF(ISERROR(L91/$AC91),"",(L91/$AC91))</f>
        <v>0</v>
      </c>
      <c r="AH91" s="159">
        <f>IF(ISERROR(N91/$AC91),"",(N91/$AC91))</f>
        <v>0</v>
      </c>
      <c r="AI91" s="159">
        <f>IF(ISERROR(P91/$AC91),"",(P91/$AC91))</f>
        <v>0.02409638554216868</v>
      </c>
      <c r="AJ91" s="159">
        <f>IF(ISERROR(R91/$AC91),"",(R91/$AC91))</f>
        <v>0</v>
      </c>
      <c r="AK91" s="159">
        <f>IF(ISERROR(T91/$AC91),"",(T91/$AC91))</f>
        <v>0</v>
      </c>
      <c r="AL91" s="159">
        <f>IF(ISERROR(V91/$AC91),"",(V91/$AC91))</f>
        <v>0</v>
      </c>
      <c r="AM91" s="159">
        <f>IF(ISERROR(X91/$AC91),"",(X91/$AC91))</f>
        <v>0</v>
      </c>
      <c r="AN91" s="159">
        <f>IF(ISERROR(Z91/$AC91),"",(Z91/$AC91))</f>
        <v>0</v>
      </c>
      <c r="AO91" s="159">
        <f>IF(ISERROR(AB91/$AC91),"",(AB91/$AC91))</f>
        <v>0</v>
      </c>
      <c r="AP91" s="160">
        <f>SUM(AD91:AO91)</f>
        <v>1</v>
      </c>
      <c r="AQ91" t="s" s="161">
        <f>B91</f>
        <v>244</v>
      </c>
    </row>
    <row r="92" s="140" customFormat="1" ht="17" customHeight="1">
      <c r="B92" t="s" s="152">
        <v>246</v>
      </c>
      <c r="C92" s="153">
        <v>2</v>
      </c>
      <c r="D92" s="153">
        <v>25</v>
      </c>
      <c r="E92" t="s" s="153">
        <v>247</v>
      </c>
      <c r="F92" s="154">
        <v>10</v>
      </c>
      <c r="G92" t="s" s="155">
        <f t="shared" si="0"/>
        <v>26</v>
      </c>
      <c r="H92" s="156">
        <v>2.5</v>
      </c>
      <c r="I92" t="s" s="155">
        <f t="shared" si="1"/>
        <v>28</v>
      </c>
      <c r="J92" s="156"/>
      <c r="K92" t="s" s="155">
        <f t="shared" si="2"/>
        <v>30</v>
      </c>
      <c r="L92" s="156"/>
      <c r="M92" t="s" s="155">
        <f t="shared" si="3"/>
        <v>32</v>
      </c>
      <c r="N92" s="156"/>
      <c r="O92" t="s" s="155">
        <f t="shared" si="4"/>
        <v>34</v>
      </c>
      <c r="P92" s="156">
        <v>2.5</v>
      </c>
      <c r="Q92" t="s" s="155">
        <f t="shared" si="5"/>
        <v>36</v>
      </c>
      <c r="R92" s="156"/>
      <c r="S92" t="s" s="155">
        <f t="shared" si="6"/>
        <v>38</v>
      </c>
      <c r="T92" s="156"/>
      <c r="U92" t="s" s="155">
        <f t="shared" si="7"/>
        <v>40</v>
      </c>
      <c r="V92" s="156"/>
      <c r="W92" t="s" s="155">
        <f t="shared" si="8"/>
        <v>42</v>
      </c>
      <c r="X92" s="156"/>
      <c r="Y92" t="s" s="155">
        <f t="shared" si="9"/>
        <v>43</v>
      </c>
      <c r="Z92" s="156"/>
      <c r="AA92" t="s" s="155">
        <f t="shared" si="10"/>
        <v>44</v>
      </c>
      <c r="AB92" s="156"/>
      <c r="AC92" s="157">
        <f>F92+H92+J92+L92+N92+P92+R92+T92+V92+X92+Z92+AB92</f>
        <v>15</v>
      </c>
      <c r="AD92" s="158">
        <f>IF(ISERROR(F92/$AC92),"",(F92/$AC92))</f>
        <v>0.6666666666666666</v>
      </c>
      <c r="AE92" s="159">
        <f>IF(ISERROR(H92/$AC92),"",(H92/$AC92))</f>
        <v>0.1666666666666667</v>
      </c>
      <c r="AF92" s="159">
        <f>IF(ISERROR(J92/$AC92),"",(J92/$AC92))</f>
        <v>0</v>
      </c>
      <c r="AG92" s="159">
        <f>IF(ISERROR(L92/$AC92),"",(L92/$AC92))</f>
        <v>0</v>
      </c>
      <c r="AH92" s="159">
        <f>IF(ISERROR(N92/$AC92),"",(N92/$AC92))</f>
        <v>0</v>
      </c>
      <c r="AI92" s="159">
        <f>IF(ISERROR(P92/$AC92),"",(P92/$AC92))</f>
        <v>0.1666666666666667</v>
      </c>
      <c r="AJ92" s="159">
        <f>IF(ISERROR(R92/$AC92),"",(R92/$AC92))</f>
        <v>0</v>
      </c>
      <c r="AK92" s="159">
        <f>IF(ISERROR(T92/$AC92),"",(T92/$AC92))</f>
        <v>0</v>
      </c>
      <c r="AL92" s="159">
        <f>IF(ISERROR(V92/$AC92),"",(V92/$AC92))</f>
        <v>0</v>
      </c>
      <c r="AM92" s="159">
        <f>IF(ISERROR(X92/$AC92),"",(X92/$AC92))</f>
        <v>0</v>
      </c>
      <c r="AN92" s="159">
        <f>IF(ISERROR(Z92/$AC92),"",(Z92/$AC92))</f>
        <v>0</v>
      </c>
      <c r="AO92" s="159">
        <f>IF(ISERROR(AB92/$AC92),"",(AB92/$AC92))</f>
        <v>0</v>
      </c>
      <c r="AP92" s="160">
        <f>SUM(AD92:AO92)</f>
        <v>0.9999999999999999</v>
      </c>
      <c r="AQ92" t="s" s="161">
        <f>B92</f>
        <v>246</v>
      </c>
    </row>
    <row r="93" s="140" customFormat="1" ht="17" customHeight="1">
      <c r="B93" t="s" s="152">
        <v>248</v>
      </c>
      <c r="C93" s="153">
        <v>2</v>
      </c>
      <c r="D93" s="153">
        <v>26</v>
      </c>
      <c r="E93" t="s" s="153">
        <v>249</v>
      </c>
      <c r="F93" s="154">
        <v>10</v>
      </c>
      <c r="G93" t="s" s="155">
        <f t="shared" si="0"/>
        <v>26</v>
      </c>
      <c r="H93" s="156">
        <v>1.5</v>
      </c>
      <c r="I93" t="s" s="155">
        <f t="shared" si="1"/>
        <v>28</v>
      </c>
      <c r="J93" s="156"/>
      <c r="K93" t="s" s="155">
        <f t="shared" si="2"/>
        <v>30</v>
      </c>
      <c r="L93" s="156"/>
      <c r="M93" t="s" s="155">
        <f t="shared" si="3"/>
        <v>32</v>
      </c>
      <c r="N93" s="156"/>
      <c r="O93" t="s" s="155">
        <f t="shared" si="4"/>
        <v>34</v>
      </c>
      <c r="P93" s="156">
        <v>1</v>
      </c>
      <c r="Q93" t="s" s="155">
        <f t="shared" si="5"/>
        <v>36</v>
      </c>
      <c r="R93" s="156"/>
      <c r="S93" t="s" s="155">
        <f t="shared" si="6"/>
        <v>38</v>
      </c>
      <c r="T93" s="156"/>
      <c r="U93" t="s" s="155">
        <f t="shared" si="7"/>
        <v>40</v>
      </c>
      <c r="V93" s="156"/>
      <c r="W93" t="s" s="155">
        <f t="shared" si="8"/>
        <v>42</v>
      </c>
      <c r="X93" s="156"/>
      <c r="Y93" t="s" s="155">
        <f t="shared" si="9"/>
        <v>43</v>
      </c>
      <c r="Z93" s="156"/>
      <c r="AA93" t="s" s="155">
        <f t="shared" si="10"/>
        <v>44</v>
      </c>
      <c r="AB93" s="156"/>
      <c r="AC93" s="157">
        <f>F93+H93+J93+L93+N93+P93+R93+T93+V93+X93+Z93+AB93</f>
        <v>12.5</v>
      </c>
      <c r="AD93" s="158">
        <f>IF(ISERROR(F93/$AC93),"",(F93/$AC93))</f>
        <v>0.8</v>
      </c>
      <c r="AE93" s="159">
        <f>IF(ISERROR(H93/$AC93),"",(H93/$AC93))</f>
        <v>0.12</v>
      </c>
      <c r="AF93" s="159">
        <f>IF(ISERROR(J93/$AC93),"",(J93/$AC93))</f>
        <v>0</v>
      </c>
      <c r="AG93" s="159">
        <f>IF(ISERROR(L93/$AC93),"",(L93/$AC93))</f>
        <v>0</v>
      </c>
      <c r="AH93" s="159">
        <f>IF(ISERROR(N93/$AC93),"",(N93/$AC93))</f>
        <v>0</v>
      </c>
      <c r="AI93" s="159">
        <f>IF(ISERROR(P93/$AC93),"",(P93/$AC93))</f>
        <v>0.08</v>
      </c>
      <c r="AJ93" s="159">
        <f>IF(ISERROR(R93/$AC93),"",(R93/$AC93))</f>
        <v>0</v>
      </c>
      <c r="AK93" s="159">
        <f>IF(ISERROR(T93/$AC93),"",(T93/$AC93))</f>
        <v>0</v>
      </c>
      <c r="AL93" s="159">
        <f>IF(ISERROR(V93/$AC93),"",(V93/$AC93))</f>
        <v>0</v>
      </c>
      <c r="AM93" s="159">
        <f>IF(ISERROR(X93/$AC93),"",(X93/$AC93))</f>
        <v>0</v>
      </c>
      <c r="AN93" s="159">
        <f>IF(ISERROR(Z93/$AC93),"",(Z93/$AC93))</f>
        <v>0</v>
      </c>
      <c r="AO93" s="159">
        <f>IF(ISERROR(AB93/$AC93),"",(AB93/$AC93))</f>
        <v>0</v>
      </c>
      <c r="AP93" s="160">
        <f>SUM(AD93:AO93)</f>
        <v>1</v>
      </c>
      <c r="AQ93" t="s" s="161">
        <f>B93</f>
        <v>248</v>
      </c>
    </row>
    <row r="94" s="140" customFormat="1" ht="17" customHeight="1">
      <c r="B94" t="s" s="152">
        <v>250</v>
      </c>
      <c r="C94" s="153">
        <v>2</v>
      </c>
      <c r="D94" s="153">
        <v>27</v>
      </c>
      <c r="E94" t="s" s="153">
        <v>251</v>
      </c>
      <c r="F94" s="154">
        <v>10</v>
      </c>
      <c r="G94" t="s" s="155">
        <f t="shared" si="0"/>
        <v>26</v>
      </c>
      <c r="H94" s="156">
        <v>1</v>
      </c>
      <c r="I94" t="s" s="155">
        <f t="shared" si="1"/>
        <v>28</v>
      </c>
      <c r="J94" s="156"/>
      <c r="K94" t="s" s="155">
        <f t="shared" si="2"/>
        <v>30</v>
      </c>
      <c r="L94" s="156"/>
      <c r="M94" t="s" s="155">
        <f t="shared" si="3"/>
        <v>32</v>
      </c>
      <c r="N94" s="156"/>
      <c r="O94" t="s" s="155">
        <f t="shared" si="4"/>
        <v>34</v>
      </c>
      <c r="P94" s="156">
        <v>0.5</v>
      </c>
      <c r="Q94" t="s" s="155">
        <f t="shared" si="5"/>
        <v>36</v>
      </c>
      <c r="R94" s="156"/>
      <c r="S94" t="s" s="155">
        <f t="shared" si="6"/>
        <v>38</v>
      </c>
      <c r="T94" s="156"/>
      <c r="U94" t="s" s="155">
        <f t="shared" si="7"/>
        <v>40</v>
      </c>
      <c r="V94" s="156"/>
      <c r="W94" t="s" s="155">
        <f t="shared" si="8"/>
        <v>42</v>
      </c>
      <c r="X94" s="156"/>
      <c r="Y94" t="s" s="155">
        <f t="shared" si="9"/>
        <v>43</v>
      </c>
      <c r="Z94" s="156"/>
      <c r="AA94" t="s" s="155">
        <f t="shared" si="10"/>
        <v>44</v>
      </c>
      <c r="AB94" s="156"/>
      <c r="AC94" s="157">
        <f>F94+H94+J94+L94+N94+P94+R94+T94+V94+X94+Z94+AB94</f>
        <v>11.5</v>
      </c>
      <c r="AD94" s="158">
        <f>IF(ISERROR(F94/$AC94),"",(F94/$AC94))</f>
        <v>0.8695652173913043</v>
      </c>
      <c r="AE94" s="159">
        <f>IF(ISERROR(H94/$AC94),"",(H94/$AC94))</f>
        <v>0.08695652173913043</v>
      </c>
      <c r="AF94" s="159">
        <f>IF(ISERROR(J94/$AC94),"",(J94/$AC94))</f>
        <v>0</v>
      </c>
      <c r="AG94" s="159">
        <f>IF(ISERROR(L94/$AC94),"",(L94/$AC94))</f>
        <v>0</v>
      </c>
      <c r="AH94" s="159">
        <f>IF(ISERROR(N94/$AC94),"",(N94/$AC94))</f>
        <v>0</v>
      </c>
      <c r="AI94" s="159">
        <f>IF(ISERROR(P94/$AC94),"",(P94/$AC94))</f>
        <v>0.04347826086956522</v>
      </c>
      <c r="AJ94" s="159">
        <f>IF(ISERROR(R94/$AC94),"",(R94/$AC94))</f>
        <v>0</v>
      </c>
      <c r="AK94" s="159">
        <f>IF(ISERROR(T94/$AC94),"",(T94/$AC94))</f>
        <v>0</v>
      </c>
      <c r="AL94" s="159">
        <f>IF(ISERROR(V94/$AC94),"",(V94/$AC94))</f>
        <v>0</v>
      </c>
      <c r="AM94" s="159">
        <f>IF(ISERROR(X94/$AC94),"",(X94/$AC94))</f>
        <v>0</v>
      </c>
      <c r="AN94" s="159">
        <f>IF(ISERROR(Z94/$AC94),"",(Z94/$AC94))</f>
        <v>0</v>
      </c>
      <c r="AO94" s="159">
        <f>IF(ISERROR(AB94/$AC94),"",(AB94/$AC94))</f>
        <v>0</v>
      </c>
      <c r="AP94" s="160">
        <f>SUM(AD94:AO94)</f>
        <v>1</v>
      </c>
      <c r="AQ94" t="s" s="161">
        <f>B94</f>
        <v>250</v>
      </c>
    </row>
    <row r="95" s="140" customFormat="1" ht="17" customHeight="1">
      <c r="B95" t="s" s="152">
        <v>252</v>
      </c>
      <c r="C95" s="153">
        <v>2</v>
      </c>
      <c r="D95" s="153">
        <v>28</v>
      </c>
      <c r="E95" t="s" s="153">
        <v>253</v>
      </c>
      <c r="F95" s="154">
        <v>10</v>
      </c>
      <c r="G95" t="s" s="155">
        <f t="shared" si="0"/>
        <v>26</v>
      </c>
      <c r="H95" s="156">
        <v>1</v>
      </c>
      <c r="I95" t="s" s="155">
        <f t="shared" si="1"/>
        <v>28</v>
      </c>
      <c r="J95" s="156"/>
      <c r="K95" t="s" s="155">
        <f t="shared" si="2"/>
        <v>30</v>
      </c>
      <c r="L95" s="156"/>
      <c r="M95" t="s" s="155">
        <f t="shared" si="3"/>
        <v>32</v>
      </c>
      <c r="N95" s="156"/>
      <c r="O95" t="s" s="155">
        <f t="shared" si="4"/>
        <v>34</v>
      </c>
      <c r="P95" s="156">
        <v>0.125</v>
      </c>
      <c r="Q95" t="s" s="155">
        <f t="shared" si="5"/>
        <v>36</v>
      </c>
      <c r="R95" s="156"/>
      <c r="S95" t="s" s="155">
        <f t="shared" si="6"/>
        <v>38</v>
      </c>
      <c r="T95" s="156"/>
      <c r="U95" t="s" s="155">
        <f t="shared" si="7"/>
        <v>40</v>
      </c>
      <c r="V95" s="156"/>
      <c r="W95" t="s" s="155">
        <f t="shared" si="8"/>
        <v>42</v>
      </c>
      <c r="X95" s="156"/>
      <c r="Y95" t="s" s="155">
        <f t="shared" si="9"/>
        <v>43</v>
      </c>
      <c r="Z95" s="156"/>
      <c r="AA95" t="s" s="155">
        <f t="shared" si="10"/>
        <v>44</v>
      </c>
      <c r="AB95" s="156"/>
      <c r="AC95" s="157">
        <f>F95+H95+J95+L95+N95+P95+R95+T95+V95+X95+Z95+AB95</f>
        <v>11.125</v>
      </c>
      <c r="AD95" s="158">
        <f>IF(ISERROR(F95/$AC95),"",(F95/$AC95))</f>
        <v>0.898876404494382</v>
      </c>
      <c r="AE95" s="159">
        <f>IF(ISERROR(H95/$AC95),"",(H95/$AC95))</f>
        <v>0.0898876404494382</v>
      </c>
      <c r="AF95" s="159">
        <f>IF(ISERROR(J95/$AC95),"",(J95/$AC95))</f>
        <v>0</v>
      </c>
      <c r="AG95" s="159">
        <f>IF(ISERROR(L95/$AC95),"",(L95/$AC95))</f>
        <v>0</v>
      </c>
      <c r="AH95" s="159">
        <f>IF(ISERROR(N95/$AC95),"",(N95/$AC95))</f>
        <v>0</v>
      </c>
      <c r="AI95" s="159">
        <f>IF(ISERROR(P95/$AC95),"",(P95/$AC95))</f>
        <v>0.01123595505617977</v>
      </c>
      <c r="AJ95" s="159">
        <f>IF(ISERROR(R95/$AC95),"",(R95/$AC95))</f>
        <v>0</v>
      </c>
      <c r="AK95" s="159">
        <f>IF(ISERROR(T95/$AC95),"",(T95/$AC95))</f>
        <v>0</v>
      </c>
      <c r="AL95" s="159">
        <f>IF(ISERROR(V95/$AC95),"",(V95/$AC95))</f>
        <v>0</v>
      </c>
      <c r="AM95" s="159">
        <f>IF(ISERROR(X95/$AC95),"",(X95/$AC95))</f>
        <v>0</v>
      </c>
      <c r="AN95" s="159">
        <f>IF(ISERROR(Z95/$AC95),"",(Z95/$AC95))</f>
        <v>0</v>
      </c>
      <c r="AO95" s="159">
        <f>IF(ISERROR(AB95/$AC95),"",(AB95/$AC95))</f>
        <v>0</v>
      </c>
      <c r="AP95" s="160">
        <f>SUM(AD95:AO95)</f>
        <v>1</v>
      </c>
      <c r="AQ95" t="s" s="161">
        <f>B95</f>
        <v>252</v>
      </c>
    </row>
    <row r="96" s="140" customFormat="1" ht="17" customHeight="1">
      <c r="B96" t="s" s="152">
        <v>254</v>
      </c>
      <c r="C96" s="153">
        <v>2</v>
      </c>
      <c r="D96" s="153">
        <v>29</v>
      </c>
      <c r="E96" t="s" s="153">
        <v>255</v>
      </c>
      <c r="F96" s="154">
        <v>10</v>
      </c>
      <c r="G96" t="s" s="155">
        <f t="shared" si="0"/>
        <v>26</v>
      </c>
      <c r="H96" s="156">
        <v>1</v>
      </c>
      <c r="I96" t="s" s="155">
        <f t="shared" si="1"/>
        <v>28</v>
      </c>
      <c r="J96" s="156"/>
      <c r="K96" t="s" s="155">
        <f t="shared" si="2"/>
        <v>30</v>
      </c>
      <c r="L96" s="156"/>
      <c r="M96" t="s" s="155">
        <f t="shared" si="3"/>
        <v>32</v>
      </c>
      <c r="N96" s="156">
        <v>0.125</v>
      </c>
      <c r="O96" t="s" s="155">
        <f t="shared" si="4"/>
        <v>34</v>
      </c>
      <c r="P96" s="156"/>
      <c r="Q96" t="s" s="155">
        <f t="shared" si="5"/>
        <v>36</v>
      </c>
      <c r="R96" s="156"/>
      <c r="S96" t="s" s="155">
        <f t="shared" si="6"/>
        <v>38</v>
      </c>
      <c r="T96" s="156"/>
      <c r="U96" t="s" s="155">
        <f t="shared" si="7"/>
        <v>40</v>
      </c>
      <c r="V96" s="156"/>
      <c r="W96" t="s" s="155">
        <f t="shared" si="8"/>
        <v>42</v>
      </c>
      <c r="X96" s="156"/>
      <c r="Y96" t="s" s="155">
        <f t="shared" si="9"/>
        <v>43</v>
      </c>
      <c r="Z96" s="156"/>
      <c r="AA96" t="s" s="155">
        <f t="shared" si="10"/>
        <v>44</v>
      </c>
      <c r="AB96" s="156"/>
      <c r="AC96" s="157">
        <f>F96+H96+J96+L96+N96+P96+R96+T96+V96+X96+Z96+AB96</f>
        <v>11.125</v>
      </c>
      <c r="AD96" s="158">
        <f>IF(ISERROR(F96/$AC96),"",(F96/$AC96))</f>
        <v>0.898876404494382</v>
      </c>
      <c r="AE96" s="159">
        <f>IF(ISERROR(H96/$AC96),"",(H96/$AC96))</f>
        <v>0.0898876404494382</v>
      </c>
      <c r="AF96" s="159">
        <f>IF(ISERROR(J96/$AC96),"",(J96/$AC96))</f>
        <v>0</v>
      </c>
      <c r="AG96" s="159">
        <f>IF(ISERROR(L96/$AC96),"",(L96/$AC96))</f>
        <v>0</v>
      </c>
      <c r="AH96" s="159">
        <f>IF(ISERROR(N96/$AC96),"",(N96/$AC96))</f>
        <v>0.01123595505617977</v>
      </c>
      <c r="AI96" s="159">
        <f>IF(ISERROR(P96/$AC96),"",(P96/$AC96))</f>
        <v>0</v>
      </c>
      <c r="AJ96" s="159">
        <f>IF(ISERROR(R96/$AC96),"",(R96/$AC96))</f>
        <v>0</v>
      </c>
      <c r="AK96" s="159">
        <f>IF(ISERROR(T96/$AC96),"",(T96/$AC96))</f>
        <v>0</v>
      </c>
      <c r="AL96" s="159">
        <f>IF(ISERROR(V96/$AC96),"",(V96/$AC96))</f>
        <v>0</v>
      </c>
      <c r="AM96" s="159">
        <f>IF(ISERROR(X96/$AC96),"",(X96/$AC96))</f>
        <v>0</v>
      </c>
      <c r="AN96" s="159">
        <f>IF(ISERROR(Z96/$AC96),"",(Z96/$AC96))</f>
        <v>0</v>
      </c>
      <c r="AO96" s="159">
        <f>IF(ISERROR(AB96/$AC96),"",(AB96/$AC96))</f>
        <v>0</v>
      </c>
      <c r="AP96" s="160">
        <f>SUM(AD96:AO96)</f>
        <v>1</v>
      </c>
      <c r="AQ96" t="s" s="161">
        <f>B96</f>
        <v>254</v>
      </c>
    </row>
    <row r="97" s="140" customFormat="1" ht="17" customHeight="1">
      <c r="B97" t="s" s="152">
        <v>256</v>
      </c>
      <c r="C97" s="153">
        <v>2</v>
      </c>
      <c r="D97" s="153">
        <v>30</v>
      </c>
      <c r="E97" t="s" s="153">
        <v>257</v>
      </c>
      <c r="F97" s="154">
        <v>10</v>
      </c>
      <c r="G97" t="s" s="155">
        <f t="shared" si="0"/>
        <v>26</v>
      </c>
      <c r="H97" s="156">
        <v>0.5</v>
      </c>
      <c r="I97" t="s" s="155">
        <f t="shared" si="1"/>
        <v>28</v>
      </c>
      <c r="J97" s="156"/>
      <c r="K97" t="s" s="155">
        <f t="shared" si="2"/>
        <v>30</v>
      </c>
      <c r="L97" s="156"/>
      <c r="M97" t="s" s="155">
        <f t="shared" si="3"/>
        <v>32</v>
      </c>
      <c r="N97" s="156">
        <v>0.125</v>
      </c>
      <c r="O97" t="s" s="155">
        <f t="shared" si="4"/>
        <v>34</v>
      </c>
      <c r="P97" s="156"/>
      <c r="Q97" t="s" s="155">
        <f t="shared" si="5"/>
        <v>36</v>
      </c>
      <c r="R97" s="156"/>
      <c r="S97" t="s" s="155">
        <f t="shared" si="6"/>
        <v>38</v>
      </c>
      <c r="T97" s="156"/>
      <c r="U97" t="s" s="155">
        <f t="shared" si="7"/>
        <v>40</v>
      </c>
      <c r="V97" s="156"/>
      <c r="W97" t="s" s="155">
        <f t="shared" si="8"/>
        <v>42</v>
      </c>
      <c r="X97" s="156"/>
      <c r="Y97" t="s" s="155">
        <f t="shared" si="9"/>
        <v>43</v>
      </c>
      <c r="Z97" s="156"/>
      <c r="AA97" t="s" s="155">
        <f t="shared" si="10"/>
        <v>44</v>
      </c>
      <c r="AB97" s="156"/>
      <c r="AC97" s="157">
        <f>F97+H97+J97+L97+N97+P97+R97+T97+V97+X97+Z97+AB97</f>
        <v>10.625</v>
      </c>
      <c r="AD97" s="158">
        <f>IF(ISERROR(F97/$AC97),"",(F97/$AC97))</f>
        <v>0.9411764705882353</v>
      </c>
      <c r="AE97" s="159">
        <f>IF(ISERROR(H97/$AC97),"",(H97/$AC97))</f>
        <v>0.04705882352941176</v>
      </c>
      <c r="AF97" s="159">
        <f>IF(ISERROR(J97/$AC97),"",(J97/$AC97))</f>
        <v>0</v>
      </c>
      <c r="AG97" s="159">
        <f>IF(ISERROR(L97/$AC97),"",(L97/$AC97))</f>
        <v>0</v>
      </c>
      <c r="AH97" s="159">
        <f>IF(ISERROR(N97/$AC97),"",(N97/$AC97))</f>
        <v>0.01176470588235294</v>
      </c>
      <c r="AI97" s="159">
        <f>IF(ISERROR(P97/$AC97),"",(P97/$AC97))</f>
        <v>0</v>
      </c>
      <c r="AJ97" s="159">
        <f>IF(ISERROR(R97/$AC97),"",(R97/$AC97))</f>
        <v>0</v>
      </c>
      <c r="AK97" s="159">
        <f>IF(ISERROR(T97/$AC97),"",(T97/$AC97))</f>
        <v>0</v>
      </c>
      <c r="AL97" s="159">
        <f>IF(ISERROR(V97/$AC97),"",(V97/$AC97))</f>
        <v>0</v>
      </c>
      <c r="AM97" s="159">
        <f>IF(ISERROR(X97/$AC97),"",(X97/$AC97))</f>
        <v>0</v>
      </c>
      <c r="AN97" s="159">
        <f>IF(ISERROR(Z97/$AC97),"",(Z97/$AC97))</f>
        <v>0</v>
      </c>
      <c r="AO97" s="159">
        <f>IF(ISERROR(AB97/$AC97),"",(AB97/$AC97))</f>
        <v>0</v>
      </c>
      <c r="AP97" s="160">
        <f>SUM(AD97:AO97)</f>
        <v>1</v>
      </c>
      <c r="AQ97" t="s" s="161">
        <f>B97</f>
        <v>256</v>
      </c>
    </row>
    <row r="98" s="140" customFormat="1" ht="17" customHeight="1">
      <c r="B98" t="s" s="152">
        <v>258</v>
      </c>
      <c r="C98" s="153">
        <v>2</v>
      </c>
      <c r="D98" s="153">
        <v>31</v>
      </c>
      <c r="E98" t="s" s="153">
        <v>259</v>
      </c>
      <c r="F98" s="154">
        <v>10</v>
      </c>
      <c r="G98" t="s" s="155">
        <f t="shared" si="0"/>
        <v>26</v>
      </c>
      <c r="H98" s="156">
        <v>0.25</v>
      </c>
      <c r="I98" t="s" s="155">
        <f t="shared" si="1"/>
        <v>28</v>
      </c>
      <c r="J98" s="156"/>
      <c r="K98" t="s" s="155">
        <f t="shared" si="2"/>
        <v>30</v>
      </c>
      <c r="L98" s="156"/>
      <c r="M98" t="s" s="155">
        <f t="shared" si="3"/>
        <v>32</v>
      </c>
      <c r="N98" s="156">
        <v>0.125</v>
      </c>
      <c r="O98" t="s" s="155">
        <f t="shared" si="4"/>
        <v>34</v>
      </c>
      <c r="P98" s="156"/>
      <c r="Q98" t="s" s="155">
        <f t="shared" si="5"/>
        <v>36</v>
      </c>
      <c r="R98" s="156"/>
      <c r="S98" t="s" s="155">
        <f t="shared" si="6"/>
        <v>38</v>
      </c>
      <c r="T98" s="156"/>
      <c r="U98" t="s" s="155">
        <f t="shared" si="7"/>
        <v>40</v>
      </c>
      <c r="V98" s="156"/>
      <c r="W98" t="s" s="155">
        <f t="shared" si="8"/>
        <v>42</v>
      </c>
      <c r="X98" s="156"/>
      <c r="Y98" t="s" s="155">
        <f t="shared" si="9"/>
        <v>43</v>
      </c>
      <c r="Z98" s="156"/>
      <c r="AA98" t="s" s="155">
        <f t="shared" si="10"/>
        <v>44</v>
      </c>
      <c r="AB98" s="156"/>
      <c r="AC98" s="157">
        <f>F98+H98+J98+L98+N98+P98+R98+T98+V98+X98+Z98+AB98</f>
        <v>10.375</v>
      </c>
      <c r="AD98" s="158">
        <f>IF(ISERROR(F98/$AC98),"",(F98/$AC98))</f>
        <v>0.963855421686747</v>
      </c>
      <c r="AE98" s="159">
        <f>IF(ISERROR(H98/$AC98),"",(H98/$AC98))</f>
        <v>0.02409638554216868</v>
      </c>
      <c r="AF98" s="159">
        <f>IF(ISERROR(J98/$AC98),"",(J98/$AC98))</f>
        <v>0</v>
      </c>
      <c r="AG98" s="159">
        <f>IF(ISERROR(L98/$AC98),"",(L98/$AC98))</f>
        <v>0</v>
      </c>
      <c r="AH98" s="159">
        <f>IF(ISERROR(N98/$AC98),"",(N98/$AC98))</f>
        <v>0.01204819277108434</v>
      </c>
      <c r="AI98" s="159">
        <f>IF(ISERROR(P98/$AC98),"",(P98/$AC98))</f>
        <v>0</v>
      </c>
      <c r="AJ98" s="159">
        <f>IF(ISERROR(R98/$AC98),"",(R98/$AC98))</f>
        <v>0</v>
      </c>
      <c r="AK98" s="159">
        <f>IF(ISERROR(T98/$AC98),"",(T98/$AC98))</f>
        <v>0</v>
      </c>
      <c r="AL98" s="159">
        <f>IF(ISERROR(V98/$AC98),"",(V98/$AC98))</f>
        <v>0</v>
      </c>
      <c r="AM98" s="159">
        <f>IF(ISERROR(X98/$AC98),"",(X98/$AC98))</f>
        <v>0</v>
      </c>
      <c r="AN98" s="159">
        <f>IF(ISERROR(Z98/$AC98),"",(Z98/$AC98))</f>
        <v>0</v>
      </c>
      <c r="AO98" s="159">
        <f>IF(ISERROR(AB98/$AC98),"",(AB98/$AC98))</f>
        <v>0</v>
      </c>
      <c r="AP98" s="160">
        <f>SUM(AD98:AO98)</f>
        <v>1</v>
      </c>
      <c r="AQ98" t="s" s="161">
        <f>B98</f>
        <v>258</v>
      </c>
    </row>
    <row r="99" s="140" customFormat="1" ht="17" customHeight="1">
      <c r="B99" t="s" s="152">
        <v>260</v>
      </c>
      <c r="C99" s="153">
        <v>2</v>
      </c>
      <c r="D99" s="153">
        <v>32</v>
      </c>
      <c r="E99" t="s" s="153">
        <v>261</v>
      </c>
      <c r="F99" s="154">
        <v>10</v>
      </c>
      <c r="G99" t="s" s="155">
        <f t="shared" si="0"/>
        <v>26</v>
      </c>
      <c r="H99" s="156">
        <v>0.25</v>
      </c>
      <c r="I99" t="s" s="155">
        <f t="shared" si="1"/>
        <v>28</v>
      </c>
      <c r="J99" s="156"/>
      <c r="K99" t="s" s="155">
        <f t="shared" si="2"/>
        <v>30</v>
      </c>
      <c r="L99" s="156"/>
      <c r="M99" t="s" s="155">
        <f t="shared" si="3"/>
        <v>32</v>
      </c>
      <c r="N99" s="156"/>
      <c r="O99" t="s" s="155">
        <f t="shared" si="4"/>
        <v>34</v>
      </c>
      <c r="P99" s="156"/>
      <c r="Q99" t="s" s="155">
        <f t="shared" si="5"/>
        <v>36</v>
      </c>
      <c r="R99" s="156"/>
      <c r="S99" t="s" s="155">
        <f t="shared" si="6"/>
        <v>38</v>
      </c>
      <c r="T99" s="156">
        <v>0.0625</v>
      </c>
      <c r="U99" t="s" s="155">
        <f t="shared" si="7"/>
        <v>40</v>
      </c>
      <c r="V99" s="156"/>
      <c r="W99" t="s" s="155">
        <f t="shared" si="8"/>
        <v>42</v>
      </c>
      <c r="X99" s="156"/>
      <c r="Y99" t="s" s="155">
        <f t="shared" si="9"/>
        <v>43</v>
      </c>
      <c r="Z99" s="156"/>
      <c r="AA99" t="s" s="155">
        <f t="shared" si="10"/>
        <v>44</v>
      </c>
      <c r="AB99" s="156"/>
      <c r="AC99" s="157">
        <f>F99+H99+J99+L99+N99+P99+R99+T99+V99+X99+Z99+AB99</f>
        <v>10.3125</v>
      </c>
      <c r="AD99" s="158">
        <f>IF(ISERROR(F99/$AC99),"",(F99/$AC99))</f>
        <v>0.9696969696969697</v>
      </c>
      <c r="AE99" s="159">
        <f>IF(ISERROR(H99/$AC99),"",(H99/$AC99))</f>
        <v>0.02424242424242424</v>
      </c>
      <c r="AF99" s="159">
        <f>IF(ISERROR(J99/$AC99),"",(J99/$AC99))</f>
        <v>0</v>
      </c>
      <c r="AG99" s="159">
        <f>IF(ISERROR(L99/$AC99),"",(L99/$AC99))</f>
        <v>0</v>
      </c>
      <c r="AH99" s="159">
        <f>IF(ISERROR(N99/$AC99),"",(N99/$AC99))</f>
        <v>0</v>
      </c>
      <c r="AI99" s="159">
        <f>IF(ISERROR(P99/$AC99),"",(P99/$AC99))</f>
        <v>0</v>
      </c>
      <c r="AJ99" s="159">
        <f>IF(ISERROR(R99/$AC99),"",(R99/$AC99))</f>
        <v>0</v>
      </c>
      <c r="AK99" s="159">
        <f>IF(ISERROR(T99/$AC99),"",(T99/$AC99))</f>
        <v>0.006060606060606061</v>
      </c>
      <c r="AL99" s="159">
        <f>IF(ISERROR(V99/$AC99),"",(V99/$AC99))</f>
        <v>0</v>
      </c>
      <c r="AM99" s="159">
        <f>IF(ISERROR(X99/$AC99),"",(X99/$AC99))</f>
        <v>0</v>
      </c>
      <c r="AN99" s="159">
        <f>IF(ISERROR(Z99/$AC99),"",(Z99/$AC99))</f>
        <v>0</v>
      </c>
      <c r="AO99" s="159">
        <f>IF(ISERROR(AB99/$AC99),"",(AB99/$AC99))</f>
        <v>0</v>
      </c>
      <c r="AP99" s="160">
        <f>SUM(AD99:AO99)</f>
        <v>1</v>
      </c>
      <c r="AQ99" t="s" s="161">
        <f>B99</f>
        <v>260</v>
      </c>
    </row>
    <row r="100" s="140" customFormat="1" ht="17" customHeight="1">
      <c r="B100" t="s" s="152">
        <v>262</v>
      </c>
      <c r="C100" s="153">
        <v>2</v>
      </c>
      <c r="D100" s="153">
        <v>33</v>
      </c>
      <c r="E100" t="s" s="153">
        <v>263</v>
      </c>
      <c r="F100" s="154">
        <v>10</v>
      </c>
      <c r="G100" t="s" s="155">
        <f t="shared" si="0"/>
        <v>26</v>
      </c>
      <c r="H100" s="156">
        <v>0.5</v>
      </c>
      <c r="I100" t="s" s="155">
        <f t="shared" si="1"/>
        <v>28</v>
      </c>
      <c r="J100" s="156">
        <v>0.0625</v>
      </c>
      <c r="K100" t="s" s="155">
        <f t="shared" si="2"/>
        <v>30</v>
      </c>
      <c r="L100" s="156"/>
      <c r="M100" t="s" s="155">
        <f t="shared" si="3"/>
        <v>32</v>
      </c>
      <c r="N100" s="156"/>
      <c r="O100" t="s" s="155">
        <f t="shared" si="4"/>
        <v>34</v>
      </c>
      <c r="P100" s="156"/>
      <c r="Q100" t="s" s="155">
        <f t="shared" si="5"/>
        <v>36</v>
      </c>
      <c r="R100" s="156"/>
      <c r="S100" t="s" s="155">
        <f t="shared" si="6"/>
        <v>38</v>
      </c>
      <c r="T100" s="156">
        <v>0.125</v>
      </c>
      <c r="U100" t="s" s="155">
        <f t="shared" si="7"/>
        <v>40</v>
      </c>
      <c r="V100" s="156"/>
      <c r="W100" t="s" s="155">
        <f t="shared" si="8"/>
        <v>42</v>
      </c>
      <c r="X100" s="156"/>
      <c r="Y100" t="s" s="155">
        <f t="shared" si="9"/>
        <v>43</v>
      </c>
      <c r="Z100" s="156"/>
      <c r="AA100" t="s" s="155">
        <f t="shared" si="10"/>
        <v>44</v>
      </c>
      <c r="AB100" s="156"/>
      <c r="AC100" s="157">
        <f>F100+H100+J100+L100+N100+P100+R100+T100+V100+X100+Z100+AB100</f>
        <v>10.6875</v>
      </c>
      <c r="AD100" s="158">
        <f>IF(ISERROR(F100/$AC100),"",(F100/$AC100))</f>
        <v>0.935672514619883</v>
      </c>
      <c r="AE100" s="159">
        <f>IF(ISERROR(H100/$AC100),"",(H100/$AC100))</f>
        <v>0.04678362573099415</v>
      </c>
      <c r="AF100" s="159">
        <f>IF(ISERROR(J100/$AC100),"",(J100/$AC100))</f>
        <v>0.005847953216374269</v>
      </c>
      <c r="AG100" s="159">
        <f>IF(ISERROR(L100/$AC100),"",(L100/$AC100))</f>
        <v>0</v>
      </c>
      <c r="AH100" s="159">
        <f>IF(ISERROR(N100/$AC100),"",(N100/$AC100))</f>
        <v>0</v>
      </c>
      <c r="AI100" s="159">
        <f>IF(ISERROR(P100/$AC100),"",(P100/$AC100))</f>
        <v>0</v>
      </c>
      <c r="AJ100" s="159">
        <f>IF(ISERROR(R100/$AC100),"",(R100/$AC100))</f>
        <v>0</v>
      </c>
      <c r="AK100" s="159">
        <f>IF(ISERROR(T100/$AC100),"",(T100/$AC100))</f>
        <v>0.01169590643274854</v>
      </c>
      <c r="AL100" s="159">
        <f>IF(ISERROR(V100/$AC100),"",(V100/$AC100))</f>
        <v>0</v>
      </c>
      <c r="AM100" s="159">
        <f>IF(ISERROR(X100/$AC100),"",(X100/$AC100))</f>
        <v>0</v>
      </c>
      <c r="AN100" s="159">
        <f>IF(ISERROR(Z100/$AC100),"",(Z100/$AC100))</f>
        <v>0</v>
      </c>
      <c r="AO100" s="159">
        <f>IF(ISERROR(AB100/$AC100),"",(AB100/$AC100))</f>
        <v>0</v>
      </c>
      <c r="AP100" s="160">
        <f>SUM(AD100:AO100)</f>
        <v>0.9999999999999999</v>
      </c>
      <c r="AQ100" t="s" s="161">
        <f>B100</f>
        <v>262</v>
      </c>
    </row>
    <row r="101" s="140" customFormat="1" ht="17" customHeight="1">
      <c r="B101" t="s" s="152">
        <v>264</v>
      </c>
      <c r="C101" s="153">
        <v>2</v>
      </c>
      <c r="D101" s="153">
        <v>34</v>
      </c>
      <c r="E101" t="s" s="153">
        <v>265</v>
      </c>
      <c r="F101" s="154">
        <v>10</v>
      </c>
      <c r="G101" t="s" s="155">
        <f t="shared" si="0"/>
        <v>26</v>
      </c>
      <c r="H101" s="156"/>
      <c r="I101" t="s" s="155">
        <f t="shared" si="1"/>
        <v>28</v>
      </c>
      <c r="J101" s="156"/>
      <c r="K101" t="s" s="155">
        <f t="shared" si="2"/>
        <v>30</v>
      </c>
      <c r="L101" s="156">
        <v>0.125</v>
      </c>
      <c r="M101" t="s" s="155">
        <f t="shared" si="3"/>
        <v>32</v>
      </c>
      <c r="N101" s="156"/>
      <c r="O101" t="s" s="155">
        <f t="shared" si="4"/>
        <v>34</v>
      </c>
      <c r="P101" s="156">
        <v>0.5</v>
      </c>
      <c r="Q101" t="s" s="155">
        <f t="shared" si="5"/>
        <v>36</v>
      </c>
      <c r="R101" s="156"/>
      <c r="S101" t="s" s="155">
        <f t="shared" si="6"/>
        <v>38</v>
      </c>
      <c r="T101" s="156"/>
      <c r="U101" t="s" s="155">
        <f t="shared" si="7"/>
        <v>40</v>
      </c>
      <c r="V101" s="156"/>
      <c r="W101" t="s" s="155">
        <f t="shared" si="8"/>
        <v>42</v>
      </c>
      <c r="X101" s="156"/>
      <c r="Y101" t="s" s="155">
        <f t="shared" si="9"/>
        <v>43</v>
      </c>
      <c r="Z101" s="156"/>
      <c r="AA101" t="s" s="155">
        <f t="shared" si="10"/>
        <v>44</v>
      </c>
      <c r="AB101" s="156"/>
      <c r="AC101" s="157">
        <f>F101+H101+J101+L101+N101+P101+R101+T101+V101+X101+Z101+AB101</f>
        <v>10.625</v>
      </c>
      <c r="AD101" s="158">
        <f>IF(ISERROR(F101/$AC101),"",(F101/$AC101))</f>
        <v>0.9411764705882353</v>
      </c>
      <c r="AE101" s="159">
        <f>IF(ISERROR(H101/$AC101),"",(H101/$AC101))</f>
        <v>0</v>
      </c>
      <c r="AF101" s="159">
        <f>IF(ISERROR(J101/$AC101),"",(J101/$AC101))</f>
        <v>0</v>
      </c>
      <c r="AG101" s="159">
        <f>IF(ISERROR(L101/$AC101),"",(L101/$AC101))</f>
        <v>0.01176470588235294</v>
      </c>
      <c r="AH101" s="159">
        <f>IF(ISERROR(N101/$AC101),"",(N101/$AC101))</f>
        <v>0</v>
      </c>
      <c r="AI101" s="159">
        <f>IF(ISERROR(P101/$AC101),"",(P101/$AC101))</f>
        <v>0.04705882352941176</v>
      </c>
      <c r="AJ101" s="159">
        <f>IF(ISERROR(R101/$AC101),"",(R101/$AC101))</f>
        <v>0</v>
      </c>
      <c r="AK101" s="159">
        <f>IF(ISERROR(T101/$AC101),"",(T101/$AC101))</f>
        <v>0</v>
      </c>
      <c r="AL101" s="159">
        <f>IF(ISERROR(V101/$AC101),"",(V101/$AC101))</f>
        <v>0</v>
      </c>
      <c r="AM101" s="159">
        <f>IF(ISERROR(X101/$AC101),"",(X101/$AC101))</f>
        <v>0</v>
      </c>
      <c r="AN101" s="159">
        <f>IF(ISERROR(Z101/$AC101),"",(Z101/$AC101))</f>
        <v>0</v>
      </c>
      <c r="AO101" s="159">
        <f>IF(ISERROR(AB101/$AC101),"",(AB101/$AC101))</f>
        <v>0</v>
      </c>
      <c r="AP101" s="160">
        <f>SUM(AD101:AO101)</f>
        <v>1</v>
      </c>
      <c r="AQ101" t="s" s="161">
        <f>B101</f>
        <v>264</v>
      </c>
    </row>
    <row r="102" s="140" customFormat="1" ht="17" customHeight="1">
      <c r="B102" t="s" s="152">
        <v>266</v>
      </c>
      <c r="C102" s="153">
        <v>2</v>
      </c>
      <c r="D102" s="153">
        <v>35</v>
      </c>
      <c r="E102" t="s" s="153">
        <v>267</v>
      </c>
      <c r="F102" s="154">
        <v>10</v>
      </c>
      <c r="G102" t="s" s="155">
        <f t="shared" si="0"/>
        <v>26</v>
      </c>
      <c r="H102" s="156"/>
      <c r="I102" t="s" s="155">
        <f t="shared" si="1"/>
        <v>28</v>
      </c>
      <c r="J102" s="156"/>
      <c r="K102" t="s" s="155">
        <f t="shared" si="2"/>
        <v>30</v>
      </c>
      <c r="L102" s="156"/>
      <c r="M102" t="s" s="155">
        <f t="shared" si="3"/>
        <v>32</v>
      </c>
      <c r="N102" s="156">
        <v>0.5</v>
      </c>
      <c r="O102" t="s" s="155">
        <f t="shared" si="4"/>
        <v>34</v>
      </c>
      <c r="P102" s="156"/>
      <c r="Q102" t="s" s="155">
        <f t="shared" si="5"/>
        <v>36</v>
      </c>
      <c r="R102" s="156"/>
      <c r="S102" t="s" s="155">
        <f t="shared" si="6"/>
        <v>38</v>
      </c>
      <c r="T102" s="156">
        <v>0.5</v>
      </c>
      <c r="U102" t="s" s="155">
        <f t="shared" si="7"/>
        <v>40</v>
      </c>
      <c r="V102" s="156"/>
      <c r="W102" t="s" s="155">
        <f t="shared" si="8"/>
        <v>42</v>
      </c>
      <c r="X102" s="156"/>
      <c r="Y102" t="s" s="155">
        <f t="shared" si="9"/>
        <v>43</v>
      </c>
      <c r="Z102" s="156"/>
      <c r="AA102" t="s" s="155">
        <f t="shared" si="10"/>
        <v>44</v>
      </c>
      <c r="AB102" s="156"/>
      <c r="AC102" s="157">
        <f>F102+H102+J102+L102+N102+P102+R102+T102+V102+X102+Z102+AB102</f>
        <v>11</v>
      </c>
      <c r="AD102" s="158">
        <f>IF(ISERROR(F102/$AC102),"",(F102/$AC102))</f>
        <v>0.9090909090909091</v>
      </c>
      <c r="AE102" s="159">
        <f>IF(ISERROR(H102/$AC102),"",(H102/$AC102))</f>
        <v>0</v>
      </c>
      <c r="AF102" s="159">
        <f>IF(ISERROR(J102/$AC102),"",(J102/$AC102))</f>
        <v>0</v>
      </c>
      <c r="AG102" s="159">
        <f>IF(ISERROR(L102/$AC102),"",(L102/$AC102))</f>
        <v>0</v>
      </c>
      <c r="AH102" s="159">
        <f>IF(ISERROR(N102/$AC102),"",(N102/$AC102))</f>
        <v>0.04545454545454546</v>
      </c>
      <c r="AI102" s="159">
        <f>IF(ISERROR(P102/$AC102),"",(P102/$AC102))</f>
        <v>0</v>
      </c>
      <c r="AJ102" s="159">
        <f>IF(ISERROR(R102/$AC102),"",(R102/$AC102))</f>
        <v>0</v>
      </c>
      <c r="AK102" s="159">
        <f>IF(ISERROR(T102/$AC102),"",(T102/$AC102))</f>
        <v>0.04545454545454546</v>
      </c>
      <c r="AL102" s="159">
        <f>IF(ISERROR(V102/$AC102),"",(V102/$AC102))</f>
        <v>0</v>
      </c>
      <c r="AM102" s="159">
        <f>IF(ISERROR(X102/$AC102),"",(X102/$AC102))</f>
        <v>0</v>
      </c>
      <c r="AN102" s="159">
        <f>IF(ISERROR(Z102/$AC102),"",(Z102/$AC102))</f>
        <v>0</v>
      </c>
      <c r="AO102" s="159">
        <f>IF(ISERROR(AB102/$AC102),"",(AB102/$AC102))</f>
        <v>0</v>
      </c>
      <c r="AP102" s="160">
        <f>SUM(AD102:AO102)</f>
        <v>0.9999999999999999</v>
      </c>
      <c r="AQ102" t="s" s="161">
        <f>B102</f>
        <v>266</v>
      </c>
    </row>
    <row r="103" s="140" customFormat="1" ht="17" customHeight="1">
      <c r="B103" t="s" s="152">
        <v>268</v>
      </c>
      <c r="C103" s="153">
        <v>2</v>
      </c>
      <c r="D103" s="153">
        <v>36</v>
      </c>
      <c r="E103" t="s" s="153">
        <v>269</v>
      </c>
      <c r="F103" s="154">
        <v>10</v>
      </c>
      <c r="G103" t="s" s="155">
        <f t="shared" si="0"/>
        <v>26</v>
      </c>
      <c r="H103" s="156"/>
      <c r="I103" t="s" s="155">
        <f t="shared" si="1"/>
        <v>28</v>
      </c>
      <c r="J103" s="156"/>
      <c r="K103" t="s" s="155">
        <f t="shared" si="2"/>
        <v>30</v>
      </c>
      <c r="L103" s="156">
        <v>0.125</v>
      </c>
      <c r="M103" t="s" s="155">
        <f t="shared" si="3"/>
        <v>32</v>
      </c>
      <c r="N103" s="156"/>
      <c r="O103" t="s" s="155">
        <f t="shared" si="4"/>
        <v>34</v>
      </c>
      <c r="P103" s="156">
        <v>1</v>
      </c>
      <c r="Q103" t="s" s="155">
        <f t="shared" si="5"/>
        <v>36</v>
      </c>
      <c r="R103" s="156"/>
      <c r="S103" t="s" s="155">
        <f t="shared" si="6"/>
        <v>38</v>
      </c>
      <c r="T103" s="156"/>
      <c r="U103" t="s" s="155">
        <f t="shared" si="7"/>
        <v>40</v>
      </c>
      <c r="V103" s="156"/>
      <c r="W103" t="s" s="155">
        <f t="shared" si="8"/>
        <v>42</v>
      </c>
      <c r="X103" s="156"/>
      <c r="Y103" t="s" s="155">
        <f t="shared" si="9"/>
        <v>43</v>
      </c>
      <c r="Z103" s="156"/>
      <c r="AA103" t="s" s="155">
        <f t="shared" si="10"/>
        <v>44</v>
      </c>
      <c r="AB103" s="156"/>
      <c r="AC103" s="157">
        <f>F103+H103+J103+L103+N103+P103+R103+T103+V103+X103+Z103+AB103</f>
        <v>11.125</v>
      </c>
      <c r="AD103" s="158">
        <f>IF(ISERROR(F103/$AC103),"",(F103/$AC103))</f>
        <v>0.898876404494382</v>
      </c>
      <c r="AE103" s="159">
        <f>IF(ISERROR(H103/$AC103),"",(H103/$AC103))</f>
        <v>0</v>
      </c>
      <c r="AF103" s="159">
        <f>IF(ISERROR(J103/$AC103),"",(J103/$AC103))</f>
        <v>0</v>
      </c>
      <c r="AG103" s="159">
        <f>IF(ISERROR(L103/$AC103),"",(L103/$AC103))</f>
        <v>0.01123595505617977</v>
      </c>
      <c r="AH103" s="159">
        <f>IF(ISERROR(N103/$AC103),"",(N103/$AC103))</f>
        <v>0</v>
      </c>
      <c r="AI103" s="159">
        <f>IF(ISERROR(P103/$AC103),"",(P103/$AC103))</f>
        <v>0.0898876404494382</v>
      </c>
      <c r="AJ103" s="159">
        <f>IF(ISERROR(R103/$AC103),"",(R103/$AC103))</f>
        <v>0</v>
      </c>
      <c r="AK103" s="159">
        <f>IF(ISERROR(T103/$AC103),"",(T103/$AC103))</f>
        <v>0</v>
      </c>
      <c r="AL103" s="159">
        <f>IF(ISERROR(V103/$AC103),"",(V103/$AC103))</f>
        <v>0</v>
      </c>
      <c r="AM103" s="159">
        <f>IF(ISERROR(X103/$AC103),"",(X103/$AC103))</f>
        <v>0</v>
      </c>
      <c r="AN103" s="159">
        <f>IF(ISERROR(Z103/$AC103),"",(Z103/$AC103))</f>
        <v>0</v>
      </c>
      <c r="AO103" s="159">
        <f>IF(ISERROR(AB103/$AC103),"",(AB103/$AC103))</f>
        <v>0</v>
      </c>
      <c r="AP103" s="160">
        <f>SUM(AD103:AO103)</f>
        <v>1</v>
      </c>
      <c r="AQ103" t="s" s="161">
        <f>B103</f>
        <v>268</v>
      </c>
    </row>
    <row r="104" s="140" customFormat="1" ht="17" customHeight="1">
      <c r="B104" t="s" s="152">
        <v>270</v>
      </c>
      <c r="C104" s="153">
        <v>2</v>
      </c>
      <c r="D104" s="153">
        <v>37</v>
      </c>
      <c r="E104" t="s" s="153">
        <v>271</v>
      </c>
      <c r="F104" s="154">
        <v>10</v>
      </c>
      <c r="G104" t="s" s="155">
        <f t="shared" si="0"/>
        <v>26</v>
      </c>
      <c r="H104" s="156">
        <v>2.5</v>
      </c>
      <c r="I104" t="s" s="155">
        <f t="shared" si="1"/>
        <v>28</v>
      </c>
      <c r="J104" s="156"/>
      <c r="K104" t="s" s="155">
        <f t="shared" si="2"/>
        <v>30</v>
      </c>
      <c r="L104" s="156"/>
      <c r="M104" t="s" s="155">
        <f t="shared" si="3"/>
        <v>32</v>
      </c>
      <c r="N104" s="156">
        <v>2.5</v>
      </c>
      <c r="O104" t="s" s="155">
        <f t="shared" si="4"/>
        <v>34</v>
      </c>
      <c r="P104" s="156"/>
      <c r="Q104" t="s" s="155">
        <f t="shared" si="5"/>
        <v>36</v>
      </c>
      <c r="R104" s="156"/>
      <c r="S104" t="s" s="155">
        <f t="shared" si="6"/>
        <v>38</v>
      </c>
      <c r="T104" s="156"/>
      <c r="U104" t="s" s="155">
        <f t="shared" si="7"/>
        <v>40</v>
      </c>
      <c r="V104" s="156"/>
      <c r="W104" s="162"/>
      <c r="X104" s="163"/>
      <c r="Y104" s="162"/>
      <c r="Z104" s="163"/>
      <c r="AA104" s="162"/>
      <c r="AB104" s="163"/>
      <c r="AC104" s="157">
        <f>F104+H104+J104+L104+N104+P104+R104+T104+V104+X104+Z104+AB104</f>
        <v>15</v>
      </c>
      <c r="AD104" s="158">
        <f>IF(ISERROR(F104/$AC104),"",(F104/$AC104))</f>
        <v>0.6666666666666666</v>
      </c>
      <c r="AE104" s="159">
        <f>IF(ISERROR(H104/$AC104),"",(H104/$AC104))</f>
        <v>0.1666666666666667</v>
      </c>
      <c r="AF104" s="159">
        <f>IF(ISERROR(J104/$AC104),"",(J104/$AC104))</f>
        <v>0</v>
      </c>
      <c r="AG104" s="159">
        <f>IF(ISERROR(L104/$AC104),"",(L104/$AC104))</f>
        <v>0</v>
      </c>
      <c r="AH104" s="159">
        <f>IF(ISERROR(N104/$AC104),"",(N104/$AC104))</f>
        <v>0.1666666666666667</v>
      </c>
      <c r="AI104" s="159">
        <f>IF(ISERROR(P104/$AC104),"",(P104/$AC104))</f>
        <v>0</v>
      </c>
      <c r="AJ104" s="159">
        <f>IF(ISERROR(R104/$AC104),"",(R104/$AC104))</f>
        <v>0</v>
      </c>
      <c r="AK104" s="159">
        <f>IF(ISERROR(T104/$AC104),"",(T104/$AC104))</f>
        <v>0</v>
      </c>
      <c r="AL104" s="159">
        <f>IF(ISERROR(V104/$AC104),"",(V104/$AC104))</f>
        <v>0</v>
      </c>
      <c r="AM104" s="159">
        <f>IF(ISERROR(X104/$AC104),"",(X104/$AC104))</f>
        <v>0</v>
      </c>
      <c r="AN104" s="159">
        <f>IF(ISERROR(Z104/$AC104),"",(Z104/$AC104))</f>
        <v>0</v>
      </c>
      <c r="AO104" s="159">
        <f>IF(ISERROR(AB104/$AC104),"",(AB104/$AC104))</f>
        <v>0</v>
      </c>
      <c r="AP104" s="160">
        <f>SUM(AD104:AO104)</f>
        <v>0.9999999999999999</v>
      </c>
      <c r="AQ104" t="s" s="161">
        <f>B104</f>
        <v>270</v>
      </c>
    </row>
    <row r="105" s="140" customFormat="1" ht="17" customHeight="1">
      <c r="B105" t="s" s="152">
        <v>272</v>
      </c>
      <c r="C105" s="153">
        <v>2</v>
      </c>
      <c r="D105" s="153">
        <v>38</v>
      </c>
      <c r="E105" t="s" s="153">
        <v>273</v>
      </c>
      <c r="F105" s="154">
        <v>10</v>
      </c>
      <c r="G105" t="s" s="155">
        <f t="shared" si="0"/>
        <v>26</v>
      </c>
      <c r="H105" s="156">
        <v>1</v>
      </c>
      <c r="I105" t="s" s="155">
        <f t="shared" si="1"/>
        <v>28</v>
      </c>
      <c r="J105" s="156"/>
      <c r="K105" t="s" s="155">
        <f t="shared" si="2"/>
        <v>30</v>
      </c>
      <c r="L105" s="156"/>
      <c r="M105" t="s" s="155">
        <f t="shared" si="3"/>
        <v>32</v>
      </c>
      <c r="N105" s="156"/>
      <c r="O105" t="s" s="155">
        <f t="shared" si="4"/>
        <v>34</v>
      </c>
      <c r="P105" s="156">
        <v>1</v>
      </c>
      <c r="Q105" t="s" s="155">
        <f t="shared" si="5"/>
        <v>36</v>
      </c>
      <c r="R105" s="156"/>
      <c r="S105" t="s" s="155">
        <f t="shared" si="6"/>
        <v>38</v>
      </c>
      <c r="T105" s="156">
        <v>0.5</v>
      </c>
      <c r="U105" t="s" s="155">
        <f t="shared" si="7"/>
        <v>40</v>
      </c>
      <c r="V105" s="156"/>
      <c r="W105" s="162"/>
      <c r="X105" s="163"/>
      <c r="Y105" s="162"/>
      <c r="Z105" s="163"/>
      <c r="AA105" s="162"/>
      <c r="AB105" s="163"/>
      <c r="AC105" s="157">
        <f>F105+H105+J105+L105+N105+P105+R105+T105+V105+X105+Z105+AB105</f>
        <v>12.5</v>
      </c>
      <c r="AD105" s="158">
        <f>IF(ISERROR(F105/$AC105),"",(F105/$AC105))</f>
        <v>0.8</v>
      </c>
      <c r="AE105" s="159">
        <f>IF(ISERROR(H105/$AC105),"",(H105/$AC105))</f>
        <v>0.08</v>
      </c>
      <c r="AF105" s="159">
        <f>IF(ISERROR(J105/$AC105),"",(J105/$AC105))</f>
        <v>0</v>
      </c>
      <c r="AG105" s="159">
        <f>IF(ISERROR(L105/$AC105),"",(L105/$AC105))</f>
        <v>0</v>
      </c>
      <c r="AH105" s="159">
        <f>IF(ISERROR(N105/$AC105),"",(N105/$AC105))</f>
        <v>0</v>
      </c>
      <c r="AI105" s="159">
        <f>IF(ISERROR(P105/$AC105),"",(P105/$AC105))</f>
        <v>0.08</v>
      </c>
      <c r="AJ105" s="159">
        <f>IF(ISERROR(R105/$AC105),"",(R105/$AC105))</f>
        <v>0</v>
      </c>
      <c r="AK105" s="159">
        <f>IF(ISERROR(T105/$AC105),"",(T105/$AC105))</f>
        <v>0.04</v>
      </c>
      <c r="AL105" s="159">
        <f>IF(ISERROR(V105/$AC105),"",(V105/$AC105))</f>
        <v>0</v>
      </c>
      <c r="AM105" s="159">
        <f>IF(ISERROR(X105/$AC105),"",(X105/$AC105))</f>
        <v>0</v>
      </c>
      <c r="AN105" s="159">
        <f>IF(ISERROR(Z105/$AC105),"",(Z105/$AC105))</f>
        <v>0</v>
      </c>
      <c r="AO105" s="159">
        <f>IF(ISERROR(AB105/$AC105),"",(AB105/$AC105))</f>
        <v>0</v>
      </c>
      <c r="AP105" s="160">
        <f>SUM(AD105:AO105)</f>
        <v>1</v>
      </c>
      <c r="AQ105" t="s" s="161">
        <f>B105</f>
        <v>272</v>
      </c>
    </row>
    <row r="106" s="140" customFormat="1" ht="17" customHeight="1">
      <c r="B106" t="s" s="152">
        <v>274</v>
      </c>
      <c r="C106" s="153">
        <v>2</v>
      </c>
      <c r="D106" s="153">
        <v>39</v>
      </c>
      <c r="E106" t="s" s="153">
        <v>275</v>
      </c>
      <c r="F106" s="154">
        <v>10</v>
      </c>
      <c r="G106" t="s" s="155">
        <f t="shared" si="0"/>
        <v>26</v>
      </c>
      <c r="H106" s="156"/>
      <c r="I106" t="s" s="155">
        <f t="shared" si="1"/>
        <v>28</v>
      </c>
      <c r="J106" s="156"/>
      <c r="K106" t="s" s="155">
        <f t="shared" si="2"/>
        <v>30</v>
      </c>
      <c r="L106" s="156"/>
      <c r="M106" t="s" s="155">
        <f t="shared" si="3"/>
        <v>32</v>
      </c>
      <c r="N106" s="156"/>
      <c r="O106" t="s" s="155">
        <f t="shared" si="4"/>
        <v>34</v>
      </c>
      <c r="P106" s="156">
        <v>1</v>
      </c>
      <c r="Q106" t="s" s="155">
        <f t="shared" si="5"/>
        <v>36</v>
      </c>
      <c r="R106" s="156"/>
      <c r="S106" t="s" s="155">
        <f t="shared" si="6"/>
        <v>38</v>
      </c>
      <c r="T106" s="156">
        <v>0.5</v>
      </c>
      <c r="U106" t="s" s="155">
        <f t="shared" si="7"/>
        <v>40</v>
      </c>
      <c r="V106" s="156"/>
      <c r="W106" s="162"/>
      <c r="X106" s="163"/>
      <c r="Y106" s="162"/>
      <c r="Z106" s="163"/>
      <c r="AA106" s="162"/>
      <c r="AB106" s="163"/>
      <c r="AC106" s="157">
        <f>F106+H106+J106+L106+N106+P106+R106+T106+V106+X106+Z106+AB106</f>
        <v>11.5</v>
      </c>
      <c r="AD106" s="158">
        <f>IF(ISERROR(F106/$AC106),"",(F106/$AC106))</f>
        <v>0.8695652173913043</v>
      </c>
      <c r="AE106" s="159">
        <f>IF(ISERROR(H106/$AC106),"",(H106/$AC106))</f>
        <v>0</v>
      </c>
      <c r="AF106" s="159">
        <f>IF(ISERROR(J106/$AC106),"",(J106/$AC106))</f>
        <v>0</v>
      </c>
      <c r="AG106" s="159">
        <f>IF(ISERROR(L106/$AC106),"",(L106/$AC106))</f>
        <v>0</v>
      </c>
      <c r="AH106" s="159">
        <f>IF(ISERROR(N106/$AC106),"",(N106/$AC106))</f>
        <v>0</v>
      </c>
      <c r="AI106" s="159">
        <f>IF(ISERROR(P106/$AC106),"",(P106/$AC106))</f>
        <v>0.08695652173913043</v>
      </c>
      <c r="AJ106" s="159">
        <f>IF(ISERROR(R106/$AC106),"",(R106/$AC106))</f>
        <v>0</v>
      </c>
      <c r="AK106" s="159">
        <f>IF(ISERROR(T106/$AC106),"",(T106/$AC106))</f>
        <v>0.04347826086956522</v>
      </c>
      <c r="AL106" s="159">
        <f>IF(ISERROR(V106/$AC106),"",(V106/$AC106))</f>
        <v>0</v>
      </c>
      <c r="AM106" s="159">
        <f>IF(ISERROR(X106/$AC106),"",(X106/$AC106))</f>
        <v>0</v>
      </c>
      <c r="AN106" s="159">
        <f>IF(ISERROR(Z106/$AC106),"",(Z106/$AC106))</f>
        <v>0</v>
      </c>
      <c r="AO106" s="159">
        <f>IF(ISERROR(AB106/$AC106),"",(AB106/$AC106))</f>
        <v>0</v>
      </c>
      <c r="AP106" s="160">
        <f>SUM(AD106:AO106)</f>
        <v>1</v>
      </c>
      <c r="AQ106" t="s" s="161">
        <f>B106</f>
        <v>274</v>
      </c>
    </row>
    <row r="107" s="140" customFormat="1" ht="17" customHeight="1">
      <c r="B107" t="s" s="152">
        <v>276</v>
      </c>
      <c r="C107" s="153">
        <v>2</v>
      </c>
      <c r="D107" s="153">
        <v>40</v>
      </c>
      <c r="E107" t="s" s="153">
        <v>277</v>
      </c>
      <c r="F107" s="154">
        <v>10</v>
      </c>
      <c r="G107" t="s" s="155">
        <f t="shared" si="0"/>
        <v>26</v>
      </c>
      <c r="H107" s="156"/>
      <c r="I107" t="s" s="155">
        <f t="shared" si="1"/>
        <v>28</v>
      </c>
      <c r="J107" s="156"/>
      <c r="K107" t="s" s="155">
        <f t="shared" si="2"/>
        <v>30</v>
      </c>
      <c r="L107" s="156"/>
      <c r="M107" t="s" s="155">
        <f t="shared" si="3"/>
        <v>32</v>
      </c>
      <c r="N107" s="156"/>
      <c r="O107" t="s" s="155">
        <f t="shared" si="4"/>
        <v>34</v>
      </c>
      <c r="P107" s="156">
        <v>2.5</v>
      </c>
      <c r="Q107" t="s" s="155">
        <f t="shared" si="5"/>
        <v>36</v>
      </c>
      <c r="R107" s="156"/>
      <c r="S107" t="s" s="155">
        <f t="shared" si="6"/>
        <v>38</v>
      </c>
      <c r="T107" s="156">
        <v>2.5</v>
      </c>
      <c r="U107" t="s" s="155">
        <f t="shared" si="7"/>
        <v>40</v>
      </c>
      <c r="V107" s="156"/>
      <c r="W107" s="162"/>
      <c r="X107" s="163"/>
      <c r="Y107" s="162"/>
      <c r="Z107" s="163"/>
      <c r="AA107" s="162"/>
      <c r="AB107" s="163"/>
      <c r="AC107" s="157">
        <f>F107+H107+J107+L107+N107+P107+R107+T107+V107+X107+Z107+AB107</f>
        <v>15</v>
      </c>
      <c r="AD107" s="158">
        <f>IF(ISERROR(F107/$AC107),"",(F107/$AC107))</f>
        <v>0.6666666666666666</v>
      </c>
      <c r="AE107" s="159">
        <f>IF(ISERROR(H107/$AC107),"",(H107/$AC107))</f>
        <v>0</v>
      </c>
      <c r="AF107" s="159">
        <f>IF(ISERROR(J107/$AC107),"",(J107/$AC107))</f>
        <v>0</v>
      </c>
      <c r="AG107" s="159">
        <f>IF(ISERROR(L107/$AC107),"",(L107/$AC107))</f>
        <v>0</v>
      </c>
      <c r="AH107" s="159">
        <f>IF(ISERROR(N107/$AC107),"",(N107/$AC107))</f>
        <v>0</v>
      </c>
      <c r="AI107" s="159">
        <f>IF(ISERROR(P107/$AC107),"",(P107/$AC107))</f>
        <v>0.1666666666666667</v>
      </c>
      <c r="AJ107" s="159">
        <f>IF(ISERROR(R107/$AC107),"",(R107/$AC107))</f>
        <v>0</v>
      </c>
      <c r="AK107" s="159">
        <f>IF(ISERROR(T107/$AC107),"",(T107/$AC107))</f>
        <v>0.1666666666666667</v>
      </c>
      <c r="AL107" s="159">
        <f>IF(ISERROR(V107/$AC107),"",(V107/$AC107))</f>
        <v>0</v>
      </c>
      <c r="AM107" s="159">
        <f>IF(ISERROR(X107/$AC107),"",(X107/$AC107))</f>
        <v>0</v>
      </c>
      <c r="AN107" s="159">
        <f>IF(ISERROR(Z107/$AC107),"",(Z107/$AC107))</f>
        <v>0</v>
      </c>
      <c r="AO107" s="159">
        <f>IF(ISERROR(AB107/$AC107),"",(AB107/$AC107))</f>
        <v>0</v>
      </c>
      <c r="AP107" s="160">
        <f>SUM(AD107:AO107)</f>
        <v>0.9999999999999999</v>
      </c>
      <c r="AQ107" t="s" s="161">
        <f>B107</f>
        <v>276</v>
      </c>
    </row>
    <row r="108" s="140" customFormat="1" ht="17" customHeight="1">
      <c r="B108" t="s" s="152">
        <v>278</v>
      </c>
      <c r="C108" s="153">
        <v>2</v>
      </c>
      <c r="D108" s="153">
        <v>41</v>
      </c>
      <c r="E108" t="s" s="153">
        <v>279</v>
      </c>
      <c r="F108" s="154">
        <v>10</v>
      </c>
      <c r="G108" t="s" s="155">
        <f t="shared" si="0"/>
        <v>26</v>
      </c>
      <c r="H108" s="156">
        <v>0.25</v>
      </c>
      <c r="I108" t="s" s="155">
        <f t="shared" si="1"/>
        <v>28</v>
      </c>
      <c r="J108" s="156"/>
      <c r="K108" t="s" s="155">
        <f t="shared" si="2"/>
        <v>30</v>
      </c>
      <c r="L108" s="156"/>
      <c r="M108" t="s" s="155">
        <f t="shared" si="3"/>
        <v>32</v>
      </c>
      <c r="N108" s="156"/>
      <c r="O108" t="s" s="155">
        <f t="shared" si="4"/>
        <v>34</v>
      </c>
      <c r="P108" s="156"/>
      <c r="Q108" t="s" s="155">
        <f t="shared" si="5"/>
        <v>36</v>
      </c>
      <c r="R108" s="156"/>
      <c r="S108" t="s" s="155">
        <f t="shared" si="6"/>
        <v>38</v>
      </c>
      <c r="T108" s="156">
        <v>0.125</v>
      </c>
      <c r="U108" t="s" s="155">
        <f t="shared" si="7"/>
        <v>40</v>
      </c>
      <c r="V108" s="156"/>
      <c r="W108" s="162"/>
      <c r="X108" s="163"/>
      <c r="Y108" s="162"/>
      <c r="Z108" s="163"/>
      <c r="AA108" s="162"/>
      <c r="AB108" s="163"/>
      <c r="AC108" s="157">
        <f>F108+H108+J108+L108+N108+P108+R108+T108+V108+X108+Z108+AB108</f>
        <v>10.375</v>
      </c>
      <c r="AD108" s="158">
        <f>IF(ISERROR(F108/$AC108),"",(F108/$AC108))</f>
        <v>0.963855421686747</v>
      </c>
      <c r="AE108" s="159">
        <f>IF(ISERROR(H108/$AC108),"",(H108/$AC108))</f>
        <v>0.02409638554216868</v>
      </c>
      <c r="AF108" s="159">
        <f>IF(ISERROR(J108/$AC108),"",(J108/$AC108))</f>
        <v>0</v>
      </c>
      <c r="AG108" s="159">
        <f>IF(ISERROR(L108/$AC108),"",(L108/$AC108))</f>
        <v>0</v>
      </c>
      <c r="AH108" s="159">
        <f>IF(ISERROR(N108/$AC108),"",(N108/$AC108))</f>
        <v>0</v>
      </c>
      <c r="AI108" s="159">
        <f>IF(ISERROR(P108/$AC108),"",(P108/$AC108))</f>
        <v>0</v>
      </c>
      <c r="AJ108" s="159">
        <f>IF(ISERROR(R108/$AC108),"",(R108/$AC108))</f>
        <v>0</v>
      </c>
      <c r="AK108" s="159">
        <f>IF(ISERROR(T108/$AC108),"",(T108/$AC108))</f>
        <v>0.01204819277108434</v>
      </c>
      <c r="AL108" s="159">
        <f>IF(ISERROR(V108/$AC108),"",(V108/$AC108))</f>
        <v>0</v>
      </c>
      <c r="AM108" s="159">
        <f>IF(ISERROR(X108/$AC108),"",(X108/$AC108))</f>
        <v>0</v>
      </c>
      <c r="AN108" s="159">
        <f>IF(ISERROR(Z108/$AC108),"",(Z108/$AC108))</f>
        <v>0</v>
      </c>
      <c r="AO108" s="159">
        <f>IF(ISERROR(AB108/$AC108),"",(AB108/$AC108))</f>
        <v>0</v>
      </c>
      <c r="AP108" s="160">
        <f>SUM(AD108:AO108)</f>
        <v>1</v>
      </c>
      <c r="AQ108" t="s" s="161">
        <f>B108</f>
        <v>278</v>
      </c>
    </row>
    <row r="109" s="140" customFormat="1" ht="17" customHeight="1">
      <c r="B109" t="s" s="152">
        <v>280</v>
      </c>
      <c r="C109" s="153">
        <v>2</v>
      </c>
      <c r="D109" s="153">
        <v>42</v>
      </c>
      <c r="E109" t="s" s="153">
        <v>281</v>
      </c>
      <c r="F109" s="154">
        <v>10</v>
      </c>
      <c r="G109" t="s" s="155">
        <f t="shared" si="0"/>
        <v>26</v>
      </c>
      <c r="H109" s="156">
        <v>0.5</v>
      </c>
      <c r="I109" t="s" s="155">
        <f t="shared" si="1"/>
        <v>28</v>
      </c>
      <c r="J109" s="156"/>
      <c r="K109" t="s" s="155">
        <f t="shared" si="2"/>
        <v>30</v>
      </c>
      <c r="L109" s="156"/>
      <c r="M109" t="s" s="155">
        <f t="shared" si="3"/>
        <v>32</v>
      </c>
      <c r="N109" s="156"/>
      <c r="O109" t="s" s="155">
        <f t="shared" si="4"/>
        <v>34</v>
      </c>
      <c r="P109" s="156"/>
      <c r="Q109" t="s" s="155">
        <f t="shared" si="5"/>
        <v>36</v>
      </c>
      <c r="R109" s="156"/>
      <c r="S109" t="s" s="155">
        <f t="shared" si="6"/>
        <v>38</v>
      </c>
      <c r="T109" s="156">
        <v>0.5</v>
      </c>
      <c r="U109" t="s" s="155">
        <f t="shared" si="7"/>
        <v>40</v>
      </c>
      <c r="V109" s="156"/>
      <c r="W109" s="162"/>
      <c r="X109" s="163"/>
      <c r="Y109" s="162"/>
      <c r="Z109" s="163"/>
      <c r="AA109" s="162"/>
      <c r="AB109" s="163"/>
      <c r="AC109" s="157">
        <f>F109+H109+J109+L109+N109+P109+R109+T109+V109+X109+Z109+AB109</f>
        <v>11</v>
      </c>
      <c r="AD109" s="158">
        <f>IF(ISERROR(F109/$AC109),"",(F109/$AC109))</f>
        <v>0.9090909090909091</v>
      </c>
      <c r="AE109" s="159">
        <f>IF(ISERROR(H109/$AC109),"",(H109/$AC109))</f>
        <v>0.04545454545454546</v>
      </c>
      <c r="AF109" s="159">
        <f>IF(ISERROR(J109/$AC109),"",(J109/$AC109))</f>
        <v>0</v>
      </c>
      <c r="AG109" s="159">
        <f>IF(ISERROR(L109/$AC109),"",(L109/$AC109))</f>
        <v>0</v>
      </c>
      <c r="AH109" s="159">
        <f>IF(ISERROR(N109/$AC109),"",(N109/$AC109))</f>
        <v>0</v>
      </c>
      <c r="AI109" s="159">
        <f>IF(ISERROR(P109/$AC109),"",(P109/$AC109))</f>
        <v>0</v>
      </c>
      <c r="AJ109" s="159">
        <f>IF(ISERROR(R109/$AC109),"",(R109/$AC109))</f>
        <v>0</v>
      </c>
      <c r="AK109" s="159">
        <f>IF(ISERROR(T109/$AC109),"",(T109/$AC109))</f>
        <v>0.04545454545454546</v>
      </c>
      <c r="AL109" s="159">
        <f>IF(ISERROR(V109/$AC109),"",(V109/$AC109))</f>
        <v>0</v>
      </c>
      <c r="AM109" s="159">
        <f>IF(ISERROR(X109/$AC109),"",(X109/$AC109))</f>
        <v>0</v>
      </c>
      <c r="AN109" s="159">
        <f>IF(ISERROR(Z109/$AC109),"",(Z109/$AC109))</f>
        <v>0</v>
      </c>
      <c r="AO109" s="159">
        <f>IF(ISERROR(AB109/$AC109),"",(AB109/$AC109))</f>
        <v>0</v>
      </c>
      <c r="AP109" s="160">
        <f>SUM(AD109:AO109)</f>
        <v>0.9999999999999999</v>
      </c>
      <c r="AQ109" t="s" s="161">
        <f>B109</f>
        <v>280</v>
      </c>
    </row>
    <row r="110" s="140" customFormat="1" ht="17" customHeight="1">
      <c r="B110" t="s" s="152">
        <v>50</v>
      </c>
      <c r="C110" s="153">
        <v>2</v>
      </c>
      <c r="D110" s="153">
        <v>43</v>
      </c>
      <c r="E110" t="s" s="153">
        <v>51</v>
      </c>
      <c r="F110" s="154">
        <v>10</v>
      </c>
      <c r="G110" t="s" s="155">
        <f t="shared" si="0"/>
        <v>26</v>
      </c>
      <c r="H110" s="156">
        <v>1</v>
      </c>
      <c r="I110" t="s" s="155">
        <f t="shared" si="1"/>
        <v>28</v>
      </c>
      <c r="J110" s="156"/>
      <c r="K110" t="s" s="155">
        <f t="shared" si="2"/>
        <v>30</v>
      </c>
      <c r="L110" s="156"/>
      <c r="M110" t="s" s="155">
        <f t="shared" si="3"/>
        <v>32</v>
      </c>
      <c r="N110" s="156"/>
      <c r="O110" t="s" s="155">
        <f t="shared" si="4"/>
        <v>34</v>
      </c>
      <c r="P110" s="156"/>
      <c r="Q110" t="s" s="155">
        <f t="shared" si="5"/>
        <v>36</v>
      </c>
      <c r="R110" s="156"/>
      <c r="S110" t="s" s="155">
        <f t="shared" si="6"/>
        <v>38</v>
      </c>
      <c r="T110" s="156">
        <v>0.5</v>
      </c>
      <c r="U110" t="s" s="155">
        <f t="shared" si="7"/>
        <v>40</v>
      </c>
      <c r="V110" s="156"/>
      <c r="W110" s="162"/>
      <c r="X110" s="163"/>
      <c r="Y110" s="162"/>
      <c r="Z110" s="163"/>
      <c r="AA110" s="162"/>
      <c r="AB110" s="163"/>
      <c r="AC110" s="157">
        <f>F110+H110+J110+L110+N110+P110+R110+T110+V110+X110+Z110+AB110</f>
        <v>11.5</v>
      </c>
      <c r="AD110" s="158">
        <f>IF(ISERROR(F110/$AC110),"",(F110/$AC110))</f>
        <v>0.8695652173913043</v>
      </c>
      <c r="AE110" s="159">
        <f>IF(ISERROR(H110/$AC110),"",(H110/$AC110))</f>
        <v>0.08695652173913043</v>
      </c>
      <c r="AF110" s="159">
        <f>IF(ISERROR(J110/$AC110),"",(J110/$AC110))</f>
        <v>0</v>
      </c>
      <c r="AG110" s="159">
        <f>IF(ISERROR(L110/$AC110),"",(L110/$AC110))</f>
        <v>0</v>
      </c>
      <c r="AH110" s="159">
        <f>IF(ISERROR(N110/$AC110),"",(N110/$AC110))</f>
        <v>0</v>
      </c>
      <c r="AI110" s="159">
        <f>IF(ISERROR(P110/$AC110),"",(P110/$AC110))</f>
        <v>0</v>
      </c>
      <c r="AJ110" s="159">
        <f>IF(ISERROR(R110/$AC110),"",(R110/$AC110))</f>
        <v>0</v>
      </c>
      <c r="AK110" s="159">
        <f>IF(ISERROR(T110/$AC110),"",(T110/$AC110))</f>
        <v>0.04347826086956522</v>
      </c>
      <c r="AL110" s="159">
        <f>IF(ISERROR(V110/$AC110),"",(V110/$AC110))</f>
        <v>0</v>
      </c>
      <c r="AM110" s="159">
        <f>IF(ISERROR(X110/$AC110),"",(X110/$AC110))</f>
        <v>0</v>
      </c>
      <c r="AN110" s="159">
        <f>IF(ISERROR(Z110/$AC110),"",(Z110/$AC110))</f>
        <v>0</v>
      </c>
      <c r="AO110" s="159">
        <f>IF(ISERROR(AB110/$AC110),"",(AB110/$AC110))</f>
        <v>0</v>
      </c>
      <c r="AP110" s="160">
        <f>SUM(AD110:AO110)</f>
        <v>1</v>
      </c>
      <c r="AQ110" t="s" s="161">
        <f>B110</f>
        <v>50</v>
      </c>
    </row>
    <row r="111" s="140" customFormat="1" ht="17" customHeight="1">
      <c r="B111" t="s" s="152">
        <v>282</v>
      </c>
      <c r="C111" s="153">
        <v>2</v>
      </c>
      <c r="D111" s="153">
        <v>44</v>
      </c>
      <c r="E111" t="s" s="153">
        <v>283</v>
      </c>
      <c r="F111" s="154">
        <v>10</v>
      </c>
      <c r="G111" t="s" s="155">
        <f t="shared" si="0"/>
        <v>26</v>
      </c>
      <c r="H111" s="156">
        <v>2.5</v>
      </c>
      <c r="I111" t="s" s="155">
        <f t="shared" si="1"/>
        <v>28</v>
      </c>
      <c r="J111" s="156"/>
      <c r="K111" t="s" s="155">
        <f t="shared" si="2"/>
        <v>30</v>
      </c>
      <c r="L111" s="156"/>
      <c r="M111" t="s" s="155">
        <f t="shared" si="3"/>
        <v>32</v>
      </c>
      <c r="N111" s="156"/>
      <c r="O111" t="s" s="155">
        <f t="shared" si="4"/>
        <v>34</v>
      </c>
      <c r="P111" s="156"/>
      <c r="Q111" t="s" s="155">
        <f t="shared" si="5"/>
        <v>36</v>
      </c>
      <c r="R111" s="156"/>
      <c r="S111" t="s" s="155">
        <f t="shared" si="6"/>
        <v>38</v>
      </c>
      <c r="T111" s="156">
        <v>1</v>
      </c>
      <c r="U111" t="s" s="155">
        <f t="shared" si="7"/>
        <v>40</v>
      </c>
      <c r="V111" s="156"/>
      <c r="W111" s="162"/>
      <c r="X111" s="163"/>
      <c r="Y111" s="162"/>
      <c r="Z111" s="163"/>
      <c r="AA111" s="162"/>
      <c r="AB111" s="163"/>
      <c r="AC111" s="157">
        <f>F111+H111+J111+L111+N111+P111+R111+T111+V111+X111+Z111+AB111</f>
        <v>13.5</v>
      </c>
      <c r="AD111" s="158">
        <f>IF(ISERROR(F111/$AC111),"",(F111/$AC111))</f>
        <v>0.7407407407407407</v>
      </c>
      <c r="AE111" s="159">
        <f>IF(ISERROR(H111/$AC111),"",(H111/$AC111))</f>
        <v>0.1851851851851852</v>
      </c>
      <c r="AF111" s="159">
        <f>IF(ISERROR(J111/$AC111),"",(J111/$AC111))</f>
        <v>0</v>
      </c>
      <c r="AG111" s="159">
        <f>IF(ISERROR(L111/$AC111),"",(L111/$AC111))</f>
        <v>0</v>
      </c>
      <c r="AH111" s="159">
        <f>IF(ISERROR(N111/$AC111),"",(N111/$AC111))</f>
        <v>0</v>
      </c>
      <c r="AI111" s="159">
        <f>IF(ISERROR(P111/$AC111),"",(P111/$AC111))</f>
        <v>0</v>
      </c>
      <c r="AJ111" s="159">
        <f>IF(ISERROR(R111/$AC111),"",(R111/$AC111))</f>
        <v>0</v>
      </c>
      <c r="AK111" s="159">
        <f>IF(ISERROR(T111/$AC111),"",(T111/$AC111))</f>
        <v>0.07407407407407407</v>
      </c>
      <c r="AL111" s="159">
        <f>IF(ISERROR(V111/$AC111),"",(V111/$AC111))</f>
        <v>0</v>
      </c>
      <c r="AM111" s="159">
        <f>IF(ISERROR(X111/$AC111),"",(X111/$AC111))</f>
        <v>0</v>
      </c>
      <c r="AN111" s="159">
        <f>IF(ISERROR(Z111/$AC111),"",(Z111/$AC111))</f>
        <v>0</v>
      </c>
      <c r="AO111" s="159">
        <f>IF(ISERROR(AB111/$AC111),"",(AB111/$AC111))</f>
        <v>0</v>
      </c>
      <c r="AP111" s="160">
        <f>SUM(AD111:AO111)</f>
        <v>0.9999999999999999</v>
      </c>
      <c r="AQ111" t="s" s="161">
        <f>B111</f>
        <v>282</v>
      </c>
    </row>
    <row r="112" s="140" customFormat="1" ht="17" customHeight="1">
      <c r="B112" t="s" s="152">
        <v>284</v>
      </c>
      <c r="C112" s="153">
        <v>2</v>
      </c>
      <c r="D112" s="153">
        <v>45</v>
      </c>
      <c r="E112" t="s" s="153">
        <v>285</v>
      </c>
      <c r="F112" s="154">
        <v>10</v>
      </c>
      <c r="G112" t="s" s="155">
        <f t="shared" si="0"/>
        <v>26</v>
      </c>
      <c r="H112" s="156">
        <v>2.5</v>
      </c>
      <c r="I112" t="s" s="155">
        <f t="shared" si="1"/>
        <v>28</v>
      </c>
      <c r="J112" s="156"/>
      <c r="K112" t="s" s="155">
        <f t="shared" si="2"/>
        <v>30</v>
      </c>
      <c r="L112" s="156"/>
      <c r="M112" t="s" s="155">
        <f t="shared" si="3"/>
        <v>32</v>
      </c>
      <c r="N112" s="156"/>
      <c r="O112" t="s" s="155">
        <f t="shared" si="4"/>
        <v>34</v>
      </c>
      <c r="P112" s="156"/>
      <c r="Q112" t="s" s="155">
        <f t="shared" si="5"/>
        <v>36</v>
      </c>
      <c r="R112" s="156"/>
      <c r="S112" t="s" s="155">
        <f t="shared" si="6"/>
        <v>38</v>
      </c>
      <c r="T112" s="156">
        <v>2.5</v>
      </c>
      <c r="U112" t="s" s="155">
        <f t="shared" si="7"/>
        <v>40</v>
      </c>
      <c r="V112" s="156"/>
      <c r="W112" s="162"/>
      <c r="X112" s="163"/>
      <c r="Y112" s="162"/>
      <c r="Z112" s="163"/>
      <c r="AA112" s="162"/>
      <c r="AB112" s="163"/>
      <c r="AC112" s="157">
        <f>F112+H112+J112+L112+N112+P112+R112+T112+V112+X112+Z112+AB112</f>
        <v>15</v>
      </c>
      <c r="AD112" s="158">
        <f>IF(ISERROR(F112/$AC112),"",(F112/$AC112))</f>
        <v>0.6666666666666666</v>
      </c>
      <c r="AE112" s="159">
        <f>IF(ISERROR(H112/$AC112),"",(H112/$AC112))</f>
        <v>0.1666666666666667</v>
      </c>
      <c r="AF112" s="159">
        <f>IF(ISERROR(J112/$AC112),"",(J112/$AC112))</f>
        <v>0</v>
      </c>
      <c r="AG112" s="159">
        <f>IF(ISERROR(L112/$AC112),"",(L112/$AC112))</f>
        <v>0</v>
      </c>
      <c r="AH112" s="159">
        <f>IF(ISERROR(N112/$AC112),"",(N112/$AC112))</f>
        <v>0</v>
      </c>
      <c r="AI112" s="159">
        <f>IF(ISERROR(P112/$AC112),"",(P112/$AC112))</f>
        <v>0</v>
      </c>
      <c r="AJ112" s="159">
        <f>IF(ISERROR(R112/$AC112),"",(R112/$AC112))</f>
        <v>0</v>
      </c>
      <c r="AK112" s="159">
        <f>IF(ISERROR(T112/$AC112),"",(T112/$AC112))</f>
        <v>0.1666666666666667</v>
      </c>
      <c r="AL112" s="159">
        <f>IF(ISERROR(V112/$AC112),"",(V112/$AC112))</f>
        <v>0</v>
      </c>
      <c r="AM112" s="159">
        <f>IF(ISERROR(X112/$AC112),"",(X112/$AC112))</f>
        <v>0</v>
      </c>
      <c r="AN112" s="159">
        <f>IF(ISERROR(Z112/$AC112),"",(Z112/$AC112))</f>
        <v>0</v>
      </c>
      <c r="AO112" s="159">
        <f>IF(ISERROR(AB112/$AC112),"",(AB112/$AC112))</f>
        <v>0</v>
      </c>
      <c r="AP112" s="160">
        <f>SUM(AD112:AO112)</f>
        <v>0.9999999999999999</v>
      </c>
      <c r="AQ112" t="s" s="161">
        <f>B112</f>
        <v>284</v>
      </c>
    </row>
    <row r="113" s="140" customFormat="1" ht="17" customHeight="1">
      <c r="B113" t="s" s="152">
        <v>286</v>
      </c>
      <c r="C113" s="153">
        <v>2</v>
      </c>
      <c r="D113" s="153">
        <v>46</v>
      </c>
      <c r="E113" t="s" s="153">
        <v>287</v>
      </c>
      <c r="F113" s="154">
        <v>10</v>
      </c>
      <c r="G113" t="s" s="155">
        <f t="shared" si="0"/>
        <v>26</v>
      </c>
      <c r="H113" s="156"/>
      <c r="I113" t="s" s="155">
        <f t="shared" si="1"/>
        <v>28</v>
      </c>
      <c r="J113" s="156"/>
      <c r="K113" t="s" s="155">
        <f t="shared" si="2"/>
        <v>30</v>
      </c>
      <c r="L113" s="156"/>
      <c r="M113" t="s" s="155">
        <f t="shared" si="3"/>
        <v>32</v>
      </c>
      <c r="N113" s="156"/>
      <c r="O113" t="s" s="155">
        <f t="shared" si="4"/>
        <v>34</v>
      </c>
      <c r="P113" s="156">
        <v>0.125</v>
      </c>
      <c r="Q113" t="s" s="155">
        <f t="shared" si="5"/>
        <v>36</v>
      </c>
      <c r="R113" s="156"/>
      <c r="S113" t="s" s="155">
        <f t="shared" si="6"/>
        <v>38</v>
      </c>
      <c r="T113" s="156">
        <v>0.125</v>
      </c>
      <c r="U113" t="s" s="155">
        <f t="shared" si="7"/>
        <v>40</v>
      </c>
      <c r="V113" s="156"/>
      <c r="W113" s="162"/>
      <c r="X113" s="163"/>
      <c r="Y113" s="162"/>
      <c r="Z113" s="163"/>
      <c r="AA113" s="162"/>
      <c r="AB113" s="163"/>
      <c r="AC113" s="157">
        <f>F113+H113+J113+L113+N113+P113+R113+T113+V113+X113+Z113+AB113</f>
        <v>10.25</v>
      </c>
      <c r="AD113" s="158">
        <f>IF(ISERROR(F113/$AC113),"",(F113/$AC113))</f>
        <v>0.975609756097561</v>
      </c>
      <c r="AE113" s="159">
        <f>IF(ISERROR(H113/$AC113),"",(H113/$AC113))</f>
        <v>0</v>
      </c>
      <c r="AF113" s="159">
        <f>IF(ISERROR(J113/$AC113),"",(J113/$AC113))</f>
        <v>0</v>
      </c>
      <c r="AG113" s="159">
        <f>IF(ISERROR(L113/$AC113),"",(L113/$AC113))</f>
        <v>0</v>
      </c>
      <c r="AH113" s="159">
        <f>IF(ISERROR(N113/$AC113),"",(N113/$AC113))</f>
        <v>0</v>
      </c>
      <c r="AI113" s="159">
        <f>IF(ISERROR(P113/$AC113),"",(P113/$AC113))</f>
        <v>0.01219512195121951</v>
      </c>
      <c r="AJ113" s="159">
        <f>IF(ISERROR(R113/$AC113),"",(R113/$AC113))</f>
        <v>0</v>
      </c>
      <c r="AK113" s="159">
        <f>IF(ISERROR(T113/$AC113),"",(T113/$AC113))</f>
        <v>0.01219512195121951</v>
      </c>
      <c r="AL113" s="159">
        <f>IF(ISERROR(V113/$AC113),"",(V113/$AC113))</f>
        <v>0</v>
      </c>
      <c r="AM113" s="159">
        <f>IF(ISERROR(X113/$AC113),"",(X113/$AC113))</f>
        <v>0</v>
      </c>
      <c r="AN113" s="159">
        <f>IF(ISERROR(Z113/$AC113),"",(Z113/$AC113))</f>
        <v>0</v>
      </c>
      <c r="AO113" s="159">
        <f>IF(ISERROR(AB113/$AC113),"",(AB113/$AC113))</f>
        <v>0</v>
      </c>
      <c r="AP113" s="160">
        <f>SUM(AD113:AO113)</f>
        <v>1</v>
      </c>
      <c r="AQ113" t="s" s="161">
        <f>B113</f>
        <v>286</v>
      </c>
    </row>
    <row r="114" s="140" customFormat="1" ht="17" customHeight="1">
      <c r="B114" t="s" s="152">
        <v>288</v>
      </c>
      <c r="C114" s="153">
        <v>2</v>
      </c>
      <c r="D114" s="153">
        <v>47</v>
      </c>
      <c r="E114" t="s" s="153">
        <v>289</v>
      </c>
      <c r="F114" s="154">
        <v>10</v>
      </c>
      <c r="G114" t="s" s="155">
        <f t="shared" si="0"/>
        <v>26</v>
      </c>
      <c r="H114" s="156"/>
      <c r="I114" t="s" s="155">
        <f t="shared" si="1"/>
        <v>28</v>
      </c>
      <c r="J114" s="156"/>
      <c r="K114" t="s" s="155">
        <f t="shared" si="2"/>
        <v>30</v>
      </c>
      <c r="L114" s="156"/>
      <c r="M114" t="s" s="155">
        <f t="shared" si="3"/>
        <v>32</v>
      </c>
      <c r="N114" s="156"/>
      <c r="O114" t="s" s="155">
        <f t="shared" si="4"/>
        <v>34</v>
      </c>
      <c r="P114" s="156">
        <v>0.5</v>
      </c>
      <c r="Q114" t="s" s="155">
        <f t="shared" si="5"/>
        <v>36</v>
      </c>
      <c r="R114" s="156"/>
      <c r="S114" t="s" s="155">
        <f t="shared" si="6"/>
        <v>38</v>
      </c>
      <c r="T114" s="156">
        <v>0.5</v>
      </c>
      <c r="U114" t="s" s="155">
        <f t="shared" si="7"/>
        <v>40</v>
      </c>
      <c r="V114" s="156"/>
      <c r="W114" s="162"/>
      <c r="X114" s="163"/>
      <c r="Y114" s="162"/>
      <c r="Z114" s="163"/>
      <c r="AA114" s="162"/>
      <c r="AB114" s="163"/>
      <c r="AC114" s="157">
        <f>F114+H114+J114+L114+N114+P114+R114+T114+V114+X114+Z114+AB114</f>
        <v>11</v>
      </c>
      <c r="AD114" s="158">
        <f>IF(ISERROR(F114/$AC114),"",(F114/$AC114))</f>
        <v>0.9090909090909091</v>
      </c>
      <c r="AE114" s="159">
        <f>IF(ISERROR(H114/$AC114),"",(H114/$AC114))</f>
        <v>0</v>
      </c>
      <c r="AF114" s="159">
        <f>IF(ISERROR(J114/$AC114),"",(J114/$AC114))</f>
        <v>0</v>
      </c>
      <c r="AG114" s="159">
        <f>IF(ISERROR(L114/$AC114),"",(L114/$AC114))</f>
        <v>0</v>
      </c>
      <c r="AH114" s="159">
        <f>IF(ISERROR(N114/$AC114),"",(N114/$AC114))</f>
        <v>0</v>
      </c>
      <c r="AI114" s="159">
        <f>IF(ISERROR(P114/$AC114),"",(P114/$AC114))</f>
        <v>0.04545454545454546</v>
      </c>
      <c r="AJ114" s="159">
        <f>IF(ISERROR(R114/$AC114),"",(R114/$AC114))</f>
        <v>0</v>
      </c>
      <c r="AK114" s="159">
        <f>IF(ISERROR(T114/$AC114),"",(T114/$AC114))</f>
        <v>0.04545454545454546</v>
      </c>
      <c r="AL114" s="159">
        <f>IF(ISERROR(V114/$AC114),"",(V114/$AC114))</f>
        <v>0</v>
      </c>
      <c r="AM114" s="159">
        <f>IF(ISERROR(X114/$AC114),"",(X114/$AC114))</f>
        <v>0</v>
      </c>
      <c r="AN114" s="159">
        <f>IF(ISERROR(Z114/$AC114),"",(Z114/$AC114))</f>
        <v>0</v>
      </c>
      <c r="AO114" s="159">
        <f>IF(ISERROR(AB114/$AC114),"",(AB114/$AC114))</f>
        <v>0</v>
      </c>
      <c r="AP114" s="160">
        <f>SUM(AD114:AO114)</f>
        <v>0.9999999999999999</v>
      </c>
      <c r="AQ114" t="s" s="161">
        <f>B114</f>
        <v>288</v>
      </c>
    </row>
    <row r="115" s="140" customFormat="1" ht="17" customHeight="1">
      <c r="B115" t="s" s="152">
        <v>290</v>
      </c>
      <c r="C115" s="153">
        <v>2</v>
      </c>
      <c r="D115" s="153">
        <v>48</v>
      </c>
      <c r="E115" t="s" s="153">
        <v>291</v>
      </c>
      <c r="F115" s="154">
        <v>10</v>
      </c>
      <c r="G115" t="s" s="155">
        <f t="shared" si="0"/>
        <v>26</v>
      </c>
      <c r="H115" s="156"/>
      <c r="I115" t="s" s="155">
        <f t="shared" si="1"/>
        <v>28</v>
      </c>
      <c r="J115" s="156"/>
      <c r="K115" t="s" s="155">
        <f t="shared" si="2"/>
        <v>30</v>
      </c>
      <c r="L115" s="156"/>
      <c r="M115" t="s" s="155">
        <f t="shared" si="3"/>
        <v>32</v>
      </c>
      <c r="N115" s="156">
        <v>0.5</v>
      </c>
      <c r="O115" t="s" s="155">
        <f t="shared" si="4"/>
        <v>34</v>
      </c>
      <c r="P115" s="156"/>
      <c r="Q115" t="s" s="155">
        <f t="shared" si="5"/>
        <v>36</v>
      </c>
      <c r="R115" s="156"/>
      <c r="S115" t="s" s="155">
        <f t="shared" si="6"/>
        <v>38</v>
      </c>
      <c r="T115" s="156">
        <v>0.125</v>
      </c>
      <c r="U115" t="s" s="155">
        <f t="shared" si="7"/>
        <v>40</v>
      </c>
      <c r="V115" s="156"/>
      <c r="W115" s="162"/>
      <c r="X115" s="163"/>
      <c r="Y115" s="162"/>
      <c r="Z115" s="163"/>
      <c r="AA115" s="162"/>
      <c r="AB115" s="163"/>
      <c r="AC115" s="157">
        <f>F115+H115+J115+L115+N115+P115+R115+T115+V115+X115+Z115+AB115</f>
        <v>10.625</v>
      </c>
      <c r="AD115" s="158">
        <f>IF(ISERROR(F115/$AC115),"",(F115/$AC115))</f>
        <v>0.9411764705882353</v>
      </c>
      <c r="AE115" s="159">
        <f>IF(ISERROR(H115/$AC115),"",(H115/$AC115))</f>
        <v>0</v>
      </c>
      <c r="AF115" s="159">
        <f>IF(ISERROR(J115/$AC115),"",(J115/$AC115))</f>
        <v>0</v>
      </c>
      <c r="AG115" s="159">
        <f>IF(ISERROR(L115/$AC115),"",(L115/$AC115))</f>
        <v>0</v>
      </c>
      <c r="AH115" s="159">
        <f>IF(ISERROR(N115/$AC115),"",(N115/$AC115))</f>
        <v>0.04705882352941176</v>
      </c>
      <c r="AI115" s="159">
        <f>IF(ISERROR(P115/$AC115),"",(P115/$AC115))</f>
        <v>0</v>
      </c>
      <c r="AJ115" s="159">
        <f>IF(ISERROR(R115/$AC115),"",(R115/$AC115))</f>
        <v>0</v>
      </c>
      <c r="AK115" s="159">
        <f>IF(ISERROR(T115/$AC115),"",(T115/$AC115))</f>
        <v>0.01176470588235294</v>
      </c>
      <c r="AL115" s="159">
        <f>IF(ISERROR(V115/$AC115),"",(V115/$AC115))</f>
        <v>0</v>
      </c>
      <c r="AM115" s="159">
        <f>IF(ISERROR(X115/$AC115),"",(X115/$AC115))</f>
        <v>0</v>
      </c>
      <c r="AN115" s="159">
        <f>IF(ISERROR(Z115/$AC115),"",(Z115/$AC115))</f>
        <v>0</v>
      </c>
      <c r="AO115" s="159">
        <f>IF(ISERROR(AB115/$AC115),"",(AB115/$AC115))</f>
        <v>0</v>
      </c>
      <c r="AP115" s="160">
        <f>SUM(AD115:AO115)</f>
        <v>1</v>
      </c>
      <c r="AQ115" t="s" s="161">
        <f>B115</f>
        <v>290</v>
      </c>
    </row>
    <row r="116" s="140" customFormat="1" ht="17" customHeight="1">
      <c r="B116" t="s" s="152">
        <v>292</v>
      </c>
      <c r="C116" s="153">
        <v>2</v>
      </c>
      <c r="D116" s="153">
        <v>49</v>
      </c>
      <c r="E116" t="s" s="153">
        <v>293</v>
      </c>
      <c r="F116" s="154">
        <v>10</v>
      </c>
      <c r="G116" t="s" s="155">
        <f t="shared" si="0"/>
        <v>26</v>
      </c>
      <c r="H116" s="156"/>
      <c r="I116" t="s" s="155">
        <f t="shared" si="1"/>
        <v>28</v>
      </c>
      <c r="J116" s="156"/>
      <c r="K116" t="s" s="155">
        <f t="shared" si="2"/>
        <v>30</v>
      </c>
      <c r="L116" s="156"/>
      <c r="M116" t="s" s="155">
        <f t="shared" si="3"/>
        <v>32</v>
      </c>
      <c r="N116" s="156">
        <v>1</v>
      </c>
      <c r="O116" t="s" s="155">
        <f t="shared" si="4"/>
        <v>34</v>
      </c>
      <c r="P116" s="156"/>
      <c r="Q116" t="s" s="155">
        <f t="shared" si="5"/>
        <v>36</v>
      </c>
      <c r="R116" s="156"/>
      <c r="S116" t="s" s="155">
        <f t="shared" si="6"/>
        <v>38</v>
      </c>
      <c r="T116" s="156">
        <v>0.5</v>
      </c>
      <c r="U116" t="s" s="155">
        <f t="shared" si="7"/>
        <v>40</v>
      </c>
      <c r="V116" s="156"/>
      <c r="W116" s="162"/>
      <c r="X116" s="163"/>
      <c r="Y116" s="162"/>
      <c r="Z116" s="163"/>
      <c r="AA116" s="162"/>
      <c r="AB116" s="163"/>
      <c r="AC116" s="157">
        <f>F116+H116+J116+L116+N116+P116+R116+T116+V116+X116+Z116+AB116</f>
        <v>11.5</v>
      </c>
      <c r="AD116" s="158">
        <f>IF(ISERROR(F116/$AC116),"",(F116/$AC116))</f>
        <v>0.8695652173913043</v>
      </c>
      <c r="AE116" s="159">
        <f>IF(ISERROR(H116/$AC116),"",(H116/$AC116))</f>
        <v>0</v>
      </c>
      <c r="AF116" s="159">
        <f>IF(ISERROR(J116/$AC116),"",(J116/$AC116))</f>
        <v>0</v>
      </c>
      <c r="AG116" s="159">
        <f>IF(ISERROR(L116/$AC116),"",(L116/$AC116))</f>
        <v>0</v>
      </c>
      <c r="AH116" s="159">
        <f>IF(ISERROR(N116/$AC116),"",(N116/$AC116))</f>
        <v>0.08695652173913043</v>
      </c>
      <c r="AI116" s="159">
        <f>IF(ISERROR(P116/$AC116),"",(P116/$AC116))</f>
        <v>0</v>
      </c>
      <c r="AJ116" s="159">
        <f>IF(ISERROR(R116/$AC116),"",(R116/$AC116))</f>
        <v>0</v>
      </c>
      <c r="AK116" s="159">
        <f>IF(ISERROR(T116/$AC116),"",(T116/$AC116))</f>
        <v>0.04347826086956522</v>
      </c>
      <c r="AL116" s="159">
        <f>IF(ISERROR(V116/$AC116),"",(V116/$AC116))</f>
        <v>0</v>
      </c>
      <c r="AM116" s="159">
        <f>IF(ISERROR(X116/$AC116),"",(X116/$AC116))</f>
        <v>0</v>
      </c>
      <c r="AN116" s="159">
        <f>IF(ISERROR(Z116/$AC116),"",(Z116/$AC116))</f>
        <v>0</v>
      </c>
      <c r="AO116" s="159">
        <f>IF(ISERROR(AB116/$AC116),"",(AB116/$AC116))</f>
        <v>0</v>
      </c>
      <c r="AP116" s="160">
        <f>SUM(AD116:AO116)</f>
        <v>1</v>
      </c>
      <c r="AQ116" t="s" s="161">
        <f>B116</f>
        <v>292</v>
      </c>
    </row>
    <row r="117" s="140" customFormat="1" ht="17" customHeight="1">
      <c r="B117" t="s" s="152">
        <v>294</v>
      </c>
      <c r="C117" s="153">
        <v>2</v>
      </c>
      <c r="D117" s="153">
        <v>50</v>
      </c>
      <c r="E117" t="s" s="153">
        <v>295</v>
      </c>
      <c r="F117" s="154">
        <v>10</v>
      </c>
      <c r="G117" t="s" s="155">
        <f t="shared" si="0"/>
        <v>26</v>
      </c>
      <c r="H117" s="156"/>
      <c r="I117" t="s" s="155">
        <f t="shared" si="1"/>
        <v>28</v>
      </c>
      <c r="J117" s="156"/>
      <c r="K117" t="s" s="155">
        <f t="shared" si="2"/>
        <v>30</v>
      </c>
      <c r="L117" s="156"/>
      <c r="M117" t="s" s="155">
        <f t="shared" si="3"/>
        <v>32</v>
      </c>
      <c r="N117" s="156">
        <v>2.5</v>
      </c>
      <c r="O117" t="s" s="155">
        <f t="shared" si="4"/>
        <v>34</v>
      </c>
      <c r="P117" s="156"/>
      <c r="Q117" t="s" s="155">
        <f t="shared" si="5"/>
        <v>36</v>
      </c>
      <c r="R117" s="156"/>
      <c r="S117" t="s" s="155">
        <f t="shared" si="6"/>
        <v>38</v>
      </c>
      <c r="T117" s="156">
        <v>2.5</v>
      </c>
      <c r="U117" t="s" s="155">
        <f t="shared" si="7"/>
        <v>40</v>
      </c>
      <c r="V117" s="156"/>
      <c r="W117" s="162"/>
      <c r="X117" s="163"/>
      <c r="Y117" s="162"/>
      <c r="Z117" s="163"/>
      <c r="AA117" s="162"/>
      <c r="AB117" s="163"/>
      <c r="AC117" s="157">
        <f>F117+H117+J117+L117+N117+P117+R117+T117+V117+X117+Z117+AB117</f>
        <v>15</v>
      </c>
      <c r="AD117" s="158">
        <f>IF(ISERROR(F117/$AC117),"",(F117/$AC117))</f>
        <v>0.6666666666666666</v>
      </c>
      <c r="AE117" s="159">
        <f>IF(ISERROR(H117/$AC117),"",(H117/$AC117))</f>
        <v>0</v>
      </c>
      <c r="AF117" s="159">
        <f>IF(ISERROR(J117/$AC117),"",(J117/$AC117))</f>
        <v>0</v>
      </c>
      <c r="AG117" s="159">
        <f>IF(ISERROR(L117/$AC117),"",(L117/$AC117))</f>
        <v>0</v>
      </c>
      <c r="AH117" s="159">
        <f>IF(ISERROR(N117/$AC117),"",(N117/$AC117))</f>
        <v>0.1666666666666667</v>
      </c>
      <c r="AI117" s="159">
        <f>IF(ISERROR(P117/$AC117),"",(P117/$AC117))</f>
        <v>0</v>
      </c>
      <c r="AJ117" s="159">
        <f>IF(ISERROR(R117/$AC117),"",(R117/$AC117))</f>
        <v>0</v>
      </c>
      <c r="AK117" s="159">
        <f>IF(ISERROR(T117/$AC117),"",(T117/$AC117))</f>
        <v>0.1666666666666667</v>
      </c>
      <c r="AL117" s="159">
        <f>IF(ISERROR(V117/$AC117),"",(V117/$AC117))</f>
        <v>0</v>
      </c>
      <c r="AM117" s="159">
        <f>IF(ISERROR(X117/$AC117),"",(X117/$AC117))</f>
        <v>0</v>
      </c>
      <c r="AN117" s="159">
        <f>IF(ISERROR(Z117/$AC117),"",(Z117/$AC117))</f>
        <v>0</v>
      </c>
      <c r="AO117" s="159">
        <f>IF(ISERROR(AB117/$AC117),"",(AB117/$AC117))</f>
        <v>0</v>
      </c>
      <c r="AP117" s="160">
        <f>SUM(AD117:AO117)</f>
        <v>0.9999999999999999</v>
      </c>
      <c r="AQ117" t="s" s="161">
        <f>B117</f>
        <v>294</v>
      </c>
    </row>
    <row r="118" s="140" customFormat="1" ht="17" customHeight="1">
      <c r="B118" t="s" s="152">
        <v>296</v>
      </c>
      <c r="C118" s="153">
        <v>2</v>
      </c>
      <c r="D118" s="153">
        <v>51</v>
      </c>
      <c r="E118" t="s" s="153">
        <v>297</v>
      </c>
      <c r="F118" s="154">
        <v>5</v>
      </c>
      <c r="G118" t="s" s="155">
        <f t="shared" si="0"/>
        <v>26</v>
      </c>
      <c r="H118" s="156"/>
      <c r="I118" t="s" s="155">
        <f t="shared" si="1"/>
        <v>28</v>
      </c>
      <c r="J118" s="156"/>
      <c r="K118" t="s" s="155">
        <f t="shared" si="2"/>
        <v>30</v>
      </c>
      <c r="L118" s="156"/>
      <c r="M118" t="s" s="155">
        <f t="shared" si="3"/>
        <v>32</v>
      </c>
      <c r="N118" s="156">
        <v>0.5</v>
      </c>
      <c r="O118" t="s" s="155">
        <f t="shared" si="4"/>
        <v>34</v>
      </c>
      <c r="P118" s="156"/>
      <c r="Q118" t="s" s="155">
        <f t="shared" si="5"/>
        <v>36</v>
      </c>
      <c r="R118" s="156"/>
      <c r="S118" t="s" s="155">
        <f t="shared" si="6"/>
        <v>38</v>
      </c>
      <c r="T118" s="156"/>
      <c r="U118" t="s" s="155">
        <f t="shared" si="7"/>
        <v>40</v>
      </c>
      <c r="V118" s="156">
        <v>0.125</v>
      </c>
      <c r="W118" s="162"/>
      <c r="X118" s="163"/>
      <c r="Y118" s="162"/>
      <c r="Z118" s="163"/>
      <c r="AA118" s="162"/>
      <c r="AB118" s="163"/>
      <c r="AC118" s="157">
        <f>F118+H118+J118+L118+N118+P118+R118+T118+V118+X118+Z118+AB118</f>
        <v>5.625</v>
      </c>
      <c r="AD118" s="158">
        <f>IF(ISERROR(F118/$AC118),"",(F118/$AC118))</f>
        <v>0.8888888888888888</v>
      </c>
      <c r="AE118" s="159">
        <f>IF(ISERROR(H118/$AC118),"",(H118/$AC118))</f>
        <v>0</v>
      </c>
      <c r="AF118" s="159">
        <f>IF(ISERROR(J118/$AC118),"",(J118/$AC118))</f>
        <v>0</v>
      </c>
      <c r="AG118" s="159">
        <f>IF(ISERROR(L118/$AC118),"",(L118/$AC118))</f>
        <v>0</v>
      </c>
      <c r="AH118" s="159">
        <f>IF(ISERROR(N118/$AC118),"",(N118/$AC118))</f>
        <v>0.08888888888888889</v>
      </c>
      <c r="AI118" s="159">
        <f>IF(ISERROR(P118/$AC118),"",(P118/$AC118))</f>
        <v>0</v>
      </c>
      <c r="AJ118" s="159">
        <f>IF(ISERROR(R118/$AC118),"",(R118/$AC118))</f>
        <v>0</v>
      </c>
      <c r="AK118" s="159">
        <f>IF(ISERROR(T118/$AC118),"",(T118/$AC118))</f>
        <v>0</v>
      </c>
      <c r="AL118" s="159">
        <f>IF(ISERROR(V118/$AC118),"",(V118/$AC118))</f>
        <v>0.02222222222222222</v>
      </c>
      <c r="AM118" s="159">
        <f>IF(ISERROR(X118/$AC118),"",(X118/$AC118))</f>
        <v>0</v>
      </c>
      <c r="AN118" s="159">
        <f>IF(ISERROR(Z118/$AC118),"",(Z118/$AC118))</f>
        <v>0</v>
      </c>
      <c r="AO118" s="159">
        <f>IF(ISERROR(AB118/$AC118),"",(AB118/$AC118))</f>
        <v>0</v>
      </c>
      <c r="AP118" s="160">
        <f>SUM(AD118:AO118)</f>
        <v>1</v>
      </c>
      <c r="AQ118" t="s" s="161">
        <f>B118</f>
        <v>296</v>
      </c>
    </row>
    <row r="119" s="140" customFormat="1" ht="17" customHeight="1">
      <c r="B119" t="s" s="152">
        <v>298</v>
      </c>
      <c r="C119" s="153">
        <v>2</v>
      </c>
      <c r="D119" s="153">
        <v>52</v>
      </c>
      <c r="E119" t="s" s="153">
        <v>299</v>
      </c>
      <c r="F119" s="154">
        <v>5</v>
      </c>
      <c r="G119" t="s" s="155">
        <f t="shared" si="0"/>
        <v>26</v>
      </c>
      <c r="H119" s="156"/>
      <c r="I119" t="s" s="155">
        <f t="shared" si="1"/>
        <v>28</v>
      </c>
      <c r="J119" s="156"/>
      <c r="K119" t="s" s="155">
        <f t="shared" si="2"/>
        <v>30</v>
      </c>
      <c r="L119" s="156"/>
      <c r="M119" t="s" s="155">
        <f t="shared" si="3"/>
        <v>32</v>
      </c>
      <c r="N119" s="156">
        <v>1</v>
      </c>
      <c r="O119" t="s" s="155">
        <f t="shared" si="4"/>
        <v>34</v>
      </c>
      <c r="P119" s="156"/>
      <c r="Q119" t="s" s="155">
        <f t="shared" si="5"/>
        <v>36</v>
      </c>
      <c r="R119" s="156"/>
      <c r="S119" t="s" s="155">
        <f t="shared" si="6"/>
        <v>38</v>
      </c>
      <c r="T119" s="156">
        <v>0.25</v>
      </c>
      <c r="U119" t="s" s="155">
        <f t="shared" si="7"/>
        <v>40</v>
      </c>
      <c r="V119" s="156"/>
      <c r="W119" s="162"/>
      <c r="X119" s="163"/>
      <c r="Y119" s="162"/>
      <c r="Z119" s="163"/>
      <c r="AA119" s="162"/>
      <c r="AB119" s="163"/>
      <c r="AC119" s="157">
        <f>F119+H119+J119+L119+N119+P119+R119+T119+V119+X119+Z119+AB119</f>
        <v>6.25</v>
      </c>
      <c r="AD119" s="158">
        <f>IF(ISERROR(F119/$AC119),"",(F119/$AC119))</f>
        <v>0.8</v>
      </c>
      <c r="AE119" s="159">
        <f>IF(ISERROR(H119/$AC119),"",(H119/$AC119))</f>
        <v>0</v>
      </c>
      <c r="AF119" s="159">
        <f>IF(ISERROR(J119/$AC119),"",(J119/$AC119))</f>
        <v>0</v>
      </c>
      <c r="AG119" s="159">
        <f>IF(ISERROR(L119/$AC119),"",(L119/$AC119))</f>
        <v>0</v>
      </c>
      <c r="AH119" s="159">
        <f>IF(ISERROR(N119/$AC119),"",(N119/$AC119))</f>
        <v>0.16</v>
      </c>
      <c r="AI119" s="159">
        <f>IF(ISERROR(P119/$AC119),"",(P119/$AC119))</f>
        <v>0</v>
      </c>
      <c r="AJ119" s="159">
        <f>IF(ISERROR(R119/$AC119),"",(R119/$AC119))</f>
        <v>0</v>
      </c>
      <c r="AK119" s="159">
        <f>IF(ISERROR(T119/$AC119),"",(T119/$AC119))</f>
        <v>0.04</v>
      </c>
      <c r="AL119" s="159">
        <f>IF(ISERROR(V119/$AC119),"",(V119/$AC119))</f>
        <v>0</v>
      </c>
      <c r="AM119" s="159">
        <f>IF(ISERROR(X119/$AC119),"",(X119/$AC119))</f>
        <v>0</v>
      </c>
      <c r="AN119" s="159">
        <f>IF(ISERROR(Z119/$AC119),"",(Z119/$AC119))</f>
        <v>0</v>
      </c>
      <c r="AO119" s="159">
        <f>IF(ISERROR(AB119/$AC119),"",(AB119/$AC119))</f>
        <v>0</v>
      </c>
      <c r="AP119" s="160">
        <f>SUM(AD119:AO119)</f>
        <v>1</v>
      </c>
      <c r="AQ119" t="s" s="161">
        <f>B119</f>
        <v>298</v>
      </c>
    </row>
    <row r="120" s="140" customFormat="1" ht="17" customHeight="1">
      <c r="B120" t="s" s="152">
        <v>300</v>
      </c>
      <c r="C120" s="153">
        <v>2</v>
      </c>
      <c r="D120" s="153">
        <v>53</v>
      </c>
      <c r="E120" t="s" s="153">
        <v>301</v>
      </c>
      <c r="F120" s="154">
        <v>5</v>
      </c>
      <c r="G120" t="s" s="155">
        <f t="shared" si="0"/>
        <v>26</v>
      </c>
      <c r="H120" s="156"/>
      <c r="I120" t="s" s="155">
        <f t="shared" si="1"/>
        <v>28</v>
      </c>
      <c r="J120" s="156"/>
      <c r="K120" t="s" s="155">
        <f t="shared" si="2"/>
        <v>30</v>
      </c>
      <c r="L120" s="156"/>
      <c r="M120" t="s" s="155">
        <f t="shared" si="3"/>
        <v>32</v>
      </c>
      <c r="N120" s="156">
        <v>2.5</v>
      </c>
      <c r="O120" t="s" s="155">
        <f t="shared" si="4"/>
        <v>34</v>
      </c>
      <c r="P120" s="156"/>
      <c r="Q120" t="s" s="155">
        <f t="shared" si="5"/>
        <v>36</v>
      </c>
      <c r="R120" s="156">
        <v>0.5</v>
      </c>
      <c r="S120" t="s" s="155">
        <f t="shared" si="6"/>
        <v>38</v>
      </c>
      <c r="T120" s="156"/>
      <c r="U120" t="s" s="155">
        <f t="shared" si="7"/>
        <v>40</v>
      </c>
      <c r="V120" s="156"/>
      <c r="W120" s="162"/>
      <c r="X120" s="163"/>
      <c r="Y120" s="162"/>
      <c r="Z120" s="163"/>
      <c r="AA120" s="162"/>
      <c r="AB120" s="163"/>
      <c r="AC120" s="157">
        <f>F120+H120+J120+L120+N120+P120+R120+T120+V120+X120+Z120+AB120</f>
        <v>8</v>
      </c>
      <c r="AD120" s="158">
        <f>IF(ISERROR(F120/$AC120),"",(F120/$AC120))</f>
        <v>0.625</v>
      </c>
      <c r="AE120" s="159">
        <f>IF(ISERROR(H120/$AC120),"",(H120/$AC120))</f>
        <v>0</v>
      </c>
      <c r="AF120" s="159">
        <f>IF(ISERROR(J120/$AC120),"",(J120/$AC120))</f>
        <v>0</v>
      </c>
      <c r="AG120" s="159">
        <f>IF(ISERROR(L120/$AC120),"",(L120/$AC120))</f>
        <v>0</v>
      </c>
      <c r="AH120" s="159">
        <f>IF(ISERROR(N120/$AC120),"",(N120/$AC120))</f>
        <v>0.3125</v>
      </c>
      <c r="AI120" s="159">
        <f>IF(ISERROR(P120/$AC120),"",(P120/$AC120))</f>
        <v>0</v>
      </c>
      <c r="AJ120" s="159">
        <f>IF(ISERROR(R120/$AC120),"",(R120/$AC120))</f>
        <v>0.0625</v>
      </c>
      <c r="AK120" s="159">
        <f>IF(ISERROR(T120/$AC120),"",(T120/$AC120))</f>
        <v>0</v>
      </c>
      <c r="AL120" s="159">
        <f>IF(ISERROR(V120/$AC120),"",(V120/$AC120))</f>
        <v>0</v>
      </c>
      <c r="AM120" s="159">
        <f>IF(ISERROR(X120/$AC120),"",(X120/$AC120))</f>
        <v>0</v>
      </c>
      <c r="AN120" s="159">
        <f>IF(ISERROR(Z120/$AC120),"",(Z120/$AC120))</f>
        <v>0</v>
      </c>
      <c r="AO120" s="159">
        <f>IF(ISERROR(AB120/$AC120),"",(AB120/$AC120))</f>
        <v>0</v>
      </c>
      <c r="AP120" s="160">
        <f>SUM(AD120:AO120)</f>
        <v>1</v>
      </c>
      <c r="AQ120" t="s" s="161">
        <f>B120</f>
        <v>300</v>
      </c>
    </row>
    <row r="121" s="140" customFormat="1" ht="17" customHeight="1">
      <c r="B121" t="s" s="152">
        <v>302</v>
      </c>
      <c r="C121" s="153">
        <v>2</v>
      </c>
      <c r="D121" s="153">
        <v>54</v>
      </c>
      <c r="E121" t="s" s="153">
        <v>303</v>
      </c>
      <c r="F121" s="154">
        <v>10</v>
      </c>
      <c r="G121" t="s" s="155">
        <f t="shared" si="0"/>
        <v>26</v>
      </c>
      <c r="H121" s="156"/>
      <c r="I121" t="s" s="155">
        <f t="shared" si="1"/>
        <v>28</v>
      </c>
      <c r="J121" s="156">
        <v>0.125</v>
      </c>
      <c r="K121" t="s" s="155">
        <f t="shared" si="2"/>
        <v>30</v>
      </c>
      <c r="L121" s="156"/>
      <c r="M121" t="s" s="155">
        <f t="shared" si="3"/>
        <v>32</v>
      </c>
      <c r="N121" s="156">
        <v>1</v>
      </c>
      <c r="O121" t="s" s="155">
        <f t="shared" si="4"/>
        <v>34</v>
      </c>
      <c r="P121" s="156"/>
      <c r="Q121" t="s" s="155">
        <f t="shared" si="5"/>
        <v>36</v>
      </c>
      <c r="R121" s="156"/>
      <c r="S121" t="s" s="155">
        <f t="shared" si="6"/>
        <v>38</v>
      </c>
      <c r="T121" s="156"/>
      <c r="U121" t="s" s="155">
        <f t="shared" si="7"/>
        <v>40</v>
      </c>
      <c r="V121" s="156"/>
      <c r="W121" s="162"/>
      <c r="X121" s="163"/>
      <c r="Y121" s="162"/>
      <c r="Z121" s="163"/>
      <c r="AA121" s="162"/>
      <c r="AB121" s="163"/>
      <c r="AC121" s="157">
        <f>F121+H121+J121+L121+N121+P121+R121+T121+V121+X121+Z121+AB121</f>
        <v>11.125</v>
      </c>
      <c r="AD121" s="158">
        <f>IF(ISERROR(F121/$AC121),"",(F121/$AC121))</f>
        <v>0.898876404494382</v>
      </c>
      <c r="AE121" s="159">
        <f>IF(ISERROR(H121/$AC121),"",(H121/$AC121))</f>
        <v>0</v>
      </c>
      <c r="AF121" s="159">
        <f>IF(ISERROR(J121/$AC121),"",(J121/$AC121))</f>
        <v>0.01123595505617977</v>
      </c>
      <c r="AG121" s="159">
        <f>IF(ISERROR(L121/$AC121),"",(L121/$AC121))</f>
        <v>0</v>
      </c>
      <c r="AH121" s="159">
        <f>IF(ISERROR(N121/$AC121),"",(N121/$AC121))</f>
        <v>0.0898876404494382</v>
      </c>
      <c r="AI121" s="159">
        <f>IF(ISERROR(P121/$AC121),"",(P121/$AC121))</f>
        <v>0</v>
      </c>
      <c r="AJ121" s="159">
        <f>IF(ISERROR(R121/$AC121),"",(R121/$AC121))</f>
        <v>0</v>
      </c>
      <c r="AK121" s="159">
        <f>IF(ISERROR(T121/$AC121),"",(T121/$AC121))</f>
        <v>0</v>
      </c>
      <c r="AL121" s="159">
        <f>IF(ISERROR(V121/$AC121),"",(V121/$AC121))</f>
        <v>0</v>
      </c>
      <c r="AM121" s="159">
        <f>IF(ISERROR(X121/$AC121),"",(X121/$AC121))</f>
        <v>0</v>
      </c>
      <c r="AN121" s="159">
        <f>IF(ISERROR(Z121/$AC121),"",(Z121/$AC121))</f>
        <v>0</v>
      </c>
      <c r="AO121" s="159">
        <f>IF(ISERROR(AB121/$AC121),"",(AB121/$AC121))</f>
        <v>0</v>
      </c>
      <c r="AP121" s="160">
        <f>SUM(AD121:AO121)</f>
        <v>1</v>
      </c>
      <c r="AQ121" t="s" s="161">
        <f>B121</f>
        <v>302</v>
      </c>
    </row>
    <row r="122" s="140" customFormat="1" ht="17" customHeight="1">
      <c r="B122" t="s" s="152">
        <v>304</v>
      </c>
      <c r="C122" s="153">
        <v>2</v>
      </c>
      <c r="D122" s="153">
        <v>55</v>
      </c>
      <c r="E122" t="s" s="153">
        <v>305</v>
      </c>
      <c r="F122" s="154">
        <v>5</v>
      </c>
      <c r="G122" t="s" s="155">
        <f t="shared" si="0"/>
        <v>26</v>
      </c>
      <c r="H122" s="156"/>
      <c r="I122" t="s" s="155">
        <f t="shared" si="1"/>
        <v>28</v>
      </c>
      <c r="J122" s="156">
        <v>0.125</v>
      </c>
      <c r="K122" t="s" s="155">
        <f t="shared" si="2"/>
        <v>30</v>
      </c>
      <c r="L122" s="156"/>
      <c r="M122" t="s" s="155">
        <f t="shared" si="3"/>
        <v>32</v>
      </c>
      <c r="N122" s="156">
        <v>0.5</v>
      </c>
      <c r="O122" t="s" s="155">
        <f t="shared" si="4"/>
        <v>34</v>
      </c>
      <c r="P122" s="156"/>
      <c r="Q122" t="s" s="155">
        <f t="shared" si="5"/>
        <v>36</v>
      </c>
      <c r="R122" s="156"/>
      <c r="S122" t="s" s="155">
        <f t="shared" si="6"/>
        <v>38</v>
      </c>
      <c r="T122" s="156"/>
      <c r="U122" t="s" s="155">
        <f t="shared" si="7"/>
        <v>40</v>
      </c>
      <c r="V122" s="156"/>
      <c r="W122" s="162"/>
      <c r="X122" s="163"/>
      <c r="Y122" s="162"/>
      <c r="Z122" s="163"/>
      <c r="AA122" s="162"/>
      <c r="AB122" s="163"/>
      <c r="AC122" s="157">
        <f>F122+H122+J122+L122+N122+P122+R122+T122+V122+X122+Z122+AB122</f>
        <v>5.625</v>
      </c>
      <c r="AD122" s="158">
        <f>IF(ISERROR(F122/$AC122),"",(F122/$AC122))</f>
        <v>0.8888888888888888</v>
      </c>
      <c r="AE122" s="159">
        <f>IF(ISERROR(H122/$AC122),"",(H122/$AC122))</f>
        <v>0</v>
      </c>
      <c r="AF122" s="159">
        <f>IF(ISERROR(J122/$AC122),"",(J122/$AC122))</f>
        <v>0.02222222222222222</v>
      </c>
      <c r="AG122" s="159">
        <f>IF(ISERROR(L122/$AC122),"",(L122/$AC122))</f>
        <v>0</v>
      </c>
      <c r="AH122" s="159">
        <f>IF(ISERROR(N122/$AC122),"",(N122/$AC122))</f>
        <v>0.08888888888888889</v>
      </c>
      <c r="AI122" s="159">
        <f>IF(ISERROR(P122/$AC122),"",(P122/$AC122))</f>
        <v>0</v>
      </c>
      <c r="AJ122" s="159">
        <f>IF(ISERROR(R122/$AC122),"",(R122/$AC122))</f>
        <v>0</v>
      </c>
      <c r="AK122" s="159">
        <f>IF(ISERROR(T122/$AC122),"",(T122/$AC122))</f>
        <v>0</v>
      </c>
      <c r="AL122" s="159">
        <f>IF(ISERROR(V122/$AC122),"",(V122/$AC122))</f>
        <v>0</v>
      </c>
      <c r="AM122" s="159">
        <f>IF(ISERROR(X122/$AC122),"",(X122/$AC122))</f>
        <v>0</v>
      </c>
      <c r="AN122" s="159">
        <f>IF(ISERROR(Z122/$AC122),"",(Z122/$AC122))</f>
        <v>0</v>
      </c>
      <c r="AO122" s="159">
        <f>IF(ISERROR(AB122/$AC122),"",(AB122/$AC122))</f>
        <v>0</v>
      </c>
      <c r="AP122" s="160">
        <f>SUM(AD122:AO122)</f>
        <v>1</v>
      </c>
      <c r="AQ122" t="s" s="161">
        <f>B122</f>
        <v>304</v>
      </c>
    </row>
    <row r="123" s="140" customFormat="1" ht="17" customHeight="1">
      <c r="B123" t="s" s="152">
        <v>306</v>
      </c>
      <c r="C123" s="153">
        <v>2</v>
      </c>
      <c r="D123" s="153">
        <v>56</v>
      </c>
      <c r="E123" t="s" s="153">
        <v>307</v>
      </c>
      <c r="F123" s="154">
        <v>10</v>
      </c>
      <c r="G123" t="s" s="155">
        <f t="shared" si="0"/>
        <v>26</v>
      </c>
      <c r="H123" s="156"/>
      <c r="I123" t="s" s="155">
        <f t="shared" si="1"/>
        <v>28</v>
      </c>
      <c r="J123" s="156">
        <v>0.125</v>
      </c>
      <c r="K123" t="s" s="155">
        <f t="shared" si="2"/>
        <v>30</v>
      </c>
      <c r="L123" s="156"/>
      <c r="M123" t="s" s="155">
        <f t="shared" si="3"/>
        <v>32</v>
      </c>
      <c r="N123" s="156">
        <v>0.5</v>
      </c>
      <c r="O123" t="s" s="155">
        <f t="shared" si="4"/>
        <v>34</v>
      </c>
      <c r="P123" s="156"/>
      <c r="Q123" t="s" s="155">
        <f t="shared" si="5"/>
        <v>36</v>
      </c>
      <c r="R123" s="156"/>
      <c r="S123" t="s" s="155">
        <f t="shared" si="6"/>
        <v>38</v>
      </c>
      <c r="T123" s="156"/>
      <c r="U123" t="s" s="155">
        <f t="shared" si="7"/>
        <v>40</v>
      </c>
      <c r="V123" s="156"/>
      <c r="W123" s="162"/>
      <c r="X123" s="163"/>
      <c r="Y123" s="162"/>
      <c r="Z123" s="163"/>
      <c r="AA123" s="162"/>
      <c r="AB123" s="163"/>
      <c r="AC123" s="157">
        <f>F123+H123+J123+L123+N123+P123+R123+T123+V123+X123+Z123+AB123</f>
        <v>10.625</v>
      </c>
      <c r="AD123" s="158">
        <f>IF(ISERROR(F123/$AC123),"",(F123/$AC123))</f>
        <v>0.9411764705882353</v>
      </c>
      <c r="AE123" s="159">
        <f>IF(ISERROR(H123/$AC123),"",(H123/$AC123))</f>
        <v>0</v>
      </c>
      <c r="AF123" s="159">
        <f>IF(ISERROR(J123/$AC123),"",(J123/$AC123))</f>
        <v>0.01176470588235294</v>
      </c>
      <c r="AG123" s="159">
        <f>IF(ISERROR(L123/$AC123),"",(L123/$AC123))</f>
        <v>0</v>
      </c>
      <c r="AH123" s="159">
        <f>IF(ISERROR(N123/$AC123),"",(N123/$AC123))</f>
        <v>0.04705882352941176</v>
      </c>
      <c r="AI123" s="159">
        <f>IF(ISERROR(P123/$AC123),"",(P123/$AC123))</f>
        <v>0</v>
      </c>
      <c r="AJ123" s="159">
        <f>IF(ISERROR(R123/$AC123),"",(R123/$AC123))</f>
        <v>0</v>
      </c>
      <c r="AK123" s="159">
        <f>IF(ISERROR(T123/$AC123),"",(T123/$AC123))</f>
        <v>0</v>
      </c>
      <c r="AL123" s="159">
        <f>IF(ISERROR(V123/$AC123),"",(V123/$AC123))</f>
        <v>0</v>
      </c>
      <c r="AM123" s="159">
        <f>IF(ISERROR(X123/$AC123),"",(X123/$AC123))</f>
        <v>0</v>
      </c>
      <c r="AN123" s="159">
        <f>IF(ISERROR(Z123/$AC123),"",(Z123/$AC123))</f>
        <v>0</v>
      </c>
      <c r="AO123" s="159">
        <f>IF(ISERROR(AB123/$AC123),"",(AB123/$AC123))</f>
        <v>0</v>
      </c>
      <c r="AP123" s="160">
        <f>SUM(AD123:AO123)</f>
        <v>1</v>
      </c>
      <c r="AQ123" t="s" s="161">
        <f>B123</f>
        <v>306</v>
      </c>
    </row>
    <row r="124" s="140" customFormat="1" ht="17" customHeight="1">
      <c r="B124" t="s" s="152">
        <v>308</v>
      </c>
      <c r="C124" s="153">
        <v>2</v>
      </c>
      <c r="D124" s="153">
        <v>57</v>
      </c>
      <c r="E124" t="s" s="153">
        <v>309</v>
      </c>
      <c r="F124" s="154">
        <v>5</v>
      </c>
      <c r="G124" t="s" s="155">
        <f t="shared" si="0"/>
        <v>26</v>
      </c>
      <c r="H124" s="156"/>
      <c r="I124" t="s" s="155">
        <f t="shared" si="1"/>
        <v>28</v>
      </c>
      <c r="J124" s="156">
        <v>0.25</v>
      </c>
      <c r="K124" t="s" s="155">
        <f t="shared" si="2"/>
        <v>30</v>
      </c>
      <c r="L124" s="156"/>
      <c r="M124" t="s" s="155">
        <f t="shared" si="3"/>
        <v>32</v>
      </c>
      <c r="N124" s="156">
        <v>1</v>
      </c>
      <c r="O124" t="s" s="155">
        <f t="shared" si="4"/>
        <v>34</v>
      </c>
      <c r="P124" s="156"/>
      <c r="Q124" t="s" s="155">
        <f t="shared" si="5"/>
        <v>36</v>
      </c>
      <c r="R124" s="156"/>
      <c r="S124" t="s" s="155">
        <f t="shared" si="6"/>
        <v>38</v>
      </c>
      <c r="T124" s="156"/>
      <c r="U124" t="s" s="155">
        <f t="shared" si="7"/>
        <v>40</v>
      </c>
      <c r="V124" s="156"/>
      <c r="W124" s="162"/>
      <c r="X124" s="163"/>
      <c r="Y124" s="162"/>
      <c r="Z124" s="163"/>
      <c r="AA124" s="162"/>
      <c r="AB124" s="163"/>
      <c r="AC124" s="157">
        <f>F124+H124+J124+L124+N124+P124+R124+T124+V124+X124+Z124+AB124</f>
        <v>6.25</v>
      </c>
      <c r="AD124" s="158">
        <f>IF(ISERROR(F124/$AC124),"",(F124/$AC124))</f>
        <v>0.8</v>
      </c>
      <c r="AE124" s="159">
        <f>IF(ISERROR(H124/$AC124),"",(H124/$AC124))</f>
        <v>0</v>
      </c>
      <c r="AF124" s="159">
        <f>IF(ISERROR(J124/$AC124),"",(J124/$AC124))</f>
        <v>0.04</v>
      </c>
      <c r="AG124" s="159">
        <f>IF(ISERROR(L124/$AC124),"",(L124/$AC124))</f>
        <v>0</v>
      </c>
      <c r="AH124" s="159">
        <f>IF(ISERROR(N124/$AC124),"",(N124/$AC124))</f>
        <v>0.16</v>
      </c>
      <c r="AI124" s="159">
        <f>IF(ISERROR(P124/$AC124),"",(P124/$AC124))</f>
        <v>0</v>
      </c>
      <c r="AJ124" s="159">
        <f>IF(ISERROR(R124/$AC124),"",(R124/$AC124))</f>
        <v>0</v>
      </c>
      <c r="AK124" s="159">
        <f>IF(ISERROR(T124/$AC124),"",(T124/$AC124))</f>
        <v>0</v>
      </c>
      <c r="AL124" s="159">
        <f>IF(ISERROR(V124/$AC124),"",(V124/$AC124))</f>
        <v>0</v>
      </c>
      <c r="AM124" s="159">
        <f>IF(ISERROR(X124/$AC124),"",(X124/$AC124))</f>
        <v>0</v>
      </c>
      <c r="AN124" s="159">
        <f>IF(ISERROR(Z124/$AC124),"",(Z124/$AC124))</f>
        <v>0</v>
      </c>
      <c r="AO124" s="159">
        <f>IF(ISERROR(AB124/$AC124),"",(AB124/$AC124))</f>
        <v>0</v>
      </c>
      <c r="AP124" s="160">
        <f>SUM(AD124:AO124)</f>
        <v>1</v>
      </c>
      <c r="AQ124" t="s" s="161">
        <f>B124</f>
        <v>308</v>
      </c>
    </row>
    <row r="125" s="140" customFormat="1" ht="17" customHeight="1">
      <c r="B125" t="s" s="152">
        <v>310</v>
      </c>
      <c r="C125" s="153">
        <v>2</v>
      </c>
      <c r="D125" s="153">
        <v>58</v>
      </c>
      <c r="E125" t="s" s="153">
        <v>311</v>
      </c>
      <c r="F125" s="154">
        <v>10</v>
      </c>
      <c r="G125" t="s" s="155">
        <f t="shared" si="0"/>
        <v>26</v>
      </c>
      <c r="H125" s="156"/>
      <c r="I125" t="s" s="155">
        <f t="shared" si="1"/>
        <v>28</v>
      </c>
      <c r="J125" s="156">
        <v>0.5</v>
      </c>
      <c r="K125" t="s" s="155">
        <f t="shared" si="2"/>
        <v>30</v>
      </c>
      <c r="L125" s="156"/>
      <c r="M125" t="s" s="155">
        <f t="shared" si="3"/>
        <v>32</v>
      </c>
      <c r="N125" s="156">
        <v>2.5</v>
      </c>
      <c r="O125" t="s" s="155">
        <f t="shared" si="4"/>
        <v>34</v>
      </c>
      <c r="P125" s="156"/>
      <c r="Q125" t="s" s="155">
        <f t="shared" si="5"/>
        <v>36</v>
      </c>
      <c r="R125" s="156"/>
      <c r="S125" t="s" s="155">
        <f t="shared" si="6"/>
        <v>38</v>
      </c>
      <c r="T125" s="156"/>
      <c r="U125" t="s" s="155">
        <f t="shared" si="7"/>
        <v>40</v>
      </c>
      <c r="V125" s="156"/>
      <c r="W125" s="162"/>
      <c r="X125" s="163"/>
      <c r="Y125" s="162"/>
      <c r="Z125" s="163"/>
      <c r="AA125" s="162"/>
      <c r="AB125" s="163"/>
      <c r="AC125" s="157">
        <f>F125+H125+J125+L125+N125+P125+R125+T125+V125+X125+Z125+AB125</f>
        <v>13</v>
      </c>
      <c r="AD125" s="158">
        <f>IF(ISERROR(F125/$AC125),"",(F125/$AC125))</f>
        <v>0.7692307692307693</v>
      </c>
      <c r="AE125" s="159">
        <f>IF(ISERROR(H125/$AC125),"",(H125/$AC125))</f>
        <v>0</v>
      </c>
      <c r="AF125" s="159">
        <f>IF(ISERROR(J125/$AC125),"",(J125/$AC125))</f>
        <v>0.03846153846153846</v>
      </c>
      <c r="AG125" s="159">
        <f>IF(ISERROR(L125/$AC125),"",(L125/$AC125))</f>
        <v>0</v>
      </c>
      <c r="AH125" s="159">
        <f>IF(ISERROR(N125/$AC125),"",(N125/$AC125))</f>
        <v>0.1923076923076923</v>
      </c>
      <c r="AI125" s="159">
        <f>IF(ISERROR(P125/$AC125),"",(P125/$AC125))</f>
        <v>0</v>
      </c>
      <c r="AJ125" s="159">
        <f>IF(ISERROR(R125/$AC125),"",(R125/$AC125))</f>
        <v>0</v>
      </c>
      <c r="AK125" s="159">
        <f>IF(ISERROR(T125/$AC125),"",(T125/$AC125))</f>
        <v>0</v>
      </c>
      <c r="AL125" s="159">
        <f>IF(ISERROR(V125/$AC125),"",(V125/$AC125))</f>
        <v>0</v>
      </c>
      <c r="AM125" s="159">
        <f>IF(ISERROR(X125/$AC125),"",(X125/$AC125))</f>
        <v>0</v>
      </c>
      <c r="AN125" s="159">
        <f>IF(ISERROR(Z125/$AC125),"",(Z125/$AC125))</f>
        <v>0</v>
      </c>
      <c r="AO125" s="159">
        <f>IF(ISERROR(AB125/$AC125),"",(AB125/$AC125))</f>
        <v>0</v>
      </c>
      <c r="AP125" s="160">
        <f>SUM(AD125:AO125)</f>
        <v>1</v>
      </c>
      <c r="AQ125" t="s" s="161">
        <f>B125</f>
        <v>310</v>
      </c>
    </row>
    <row r="126" s="140" customFormat="1" ht="17" customHeight="1">
      <c r="B126" t="s" s="152">
        <v>312</v>
      </c>
      <c r="C126" s="153">
        <v>2</v>
      </c>
      <c r="D126" s="153">
        <v>59</v>
      </c>
      <c r="E126" t="s" s="153">
        <v>313</v>
      </c>
      <c r="F126" s="154">
        <v>10</v>
      </c>
      <c r="G126" t="s" s="155">
        <f t="shared" si="0"/>
        <v>26</v>
      </c>
      <c r="H126" s="156"/>
      <c r="I126" t="s" s="155">
        <f t="shared" si="1"/>
        <v>28</v>
      </c>
      <c r="J126" s="156">
        <v>0.25</v>
      </c>
      <c r="K126" t="s" s="155">
        <f t="shared" si="2"/>
        <v>30</v>
      </c>
      <c r="L126" s="156"/>
      <c r="M126" t="s" s="155">
        <f t="shared" si="3"/>
        <v>32</v>
      </c>
      <c r="N126" s="156">
        <v>1</v>
      </c>
      <c r="O126" t="s" s="155">
        <f t="shared" si="4"/>
        <v>34</v>
      </c>
      <c r="P126" s="156"/>
      <c r="Q126" t="s" s="155">
        <f t="shared" si="5"/>
        <v>36</v>
      </c>
      <c r="R126" s="156"/>
      <c r="S126" t="s" s="155">
        <f t="shared" si="6"/>
        <v>38</v>
      </c>
      <c r="T126" s="156"/>
      <c r="U126" t="s" s="155">
        <f t="shared" si="7"/>
        <v>40</v>
      </c>
      <c r="V126" s="156"/>
      <c r="W126" s="162"/>
      <c r="X126" s="163"/>
      <c r="Y126" s="162"/>
      <c r="Z126" s="163"/>
      <c r="AA126" s="162"/>
      <c r="AB126" s="163"/>
      <c r="AC126" s="157">
        <f>F126+H126+J126+L126+N126+P126+R126+T126+V126+X126+Z126+AB126</f>
        <v>11.25</v>
      </c>
      <c r="AD126" s="158">
        <f>IF(ISERROR(F126/$AC126),"",(F126/$AC126))</f>
        <v>0.8888888888888888</v>
      </c>
      <c r="AE126" s="159">
        <f>IF(ISERROR(H126/$AC126),"",(H126/$AC126))</f>
        <v>0</v>
      </c>
      <c r="AF126" s="159">
        <f>IF(ISERROR(J126/$AC126),"",(J126/$AC126))</f>
        <v>0.02222222222222222</v>
      </c>
      <c r="AG126" s="159">
        <f>IF(ISERROR(L126/$AC126),"",(L126/$AC126))</f>
        <v>0</v>
      </c>
      <c r="AH126" s="159">
        <f>IF(ISERROR(N126/$AC126),"",(N126/$AC126))</f>
        <v>0.08888888888888889</v>
      </c>
      <c r="AI126" s="159">
        <f>IF(ISERROR(P126/$AC126),"",(P126/$AC126))</f>
        <v>0</v>
      </c>
      <c r="AJ126" s="159">
        <f>IF(ISERROR(R126/$AC126),"",(R126/$AC126))</f>
        <v>0</v>
      </c>
      <c r="AK126" s="159">
        <f>IF(ISERROR(T126/$AC126),"",(T126/$AC126))</f>
        <v>0</v>
      </c>
      <c r="AL126" s="159">
        <f>IF(ISERROR(V126/$AC126),"",(V126/$AC126))</f>
        <v>0</v>
      </c>
      <c r="AM126" s="159">
        <f>IF(ISERROR(X126/$AC126),"",(X126/$AC126))</f>
        <v>0</v>
      </c>
      <c r="AN126" s="159">
        <f>IF(ISERROR(Z126/$AC126),"",(Z126/$AC126))</f>
        <v>0</v>
      </c>
      <c r="AO126" s="159">
        <f>IF(ISERROR(AB126/$AC126),"",(AB126/$AC126))</f>
        <v>0</v>
      </c>
      <c r="AP126" s="160">
        <f>SUM(AD126:AO126)</f>
        <v>1</v>
      </c>
      <c r="AQ126" t="s" s="161">
        <f>B126</f>
        <v>312</v>
      </c>
    </row>
    <row r="127" s="140" customFormat="1" ht="17" customHeight="1">
      <c r="B127" t="s" s="152">
        <v>314</v>
      </c>
      <c r="C127" s="153">
        <v>2</v>
      </c>
      <c r="D127" s="153">
        <v>60</v>
      </c>
      <c r="E127" t="s" s="153">
        <v>315</v>
      </c>
      <c r="F127" s="154">
        <v>10</v>
      </c>
      <c r="G127" t="s" s="155">
        <f t="shared" si="0"/>
        <v>26</v>
      </c>
      <c r="H127" s="156"/>
      <c r="I127" t="s" s="155">
        <f t="shared" si="1"/>
        <v>28</v>
      </c>
      <c r="J127" s="156">
        <v>2.5</v>
      </c>
      <c r="K127" t="s" s="155">
        <f t="shared" si="2"/>
        <v>30</v>
      </c>
      <c r="L127" s="156"/>
      <c r="M127" t="s" s="155">
        <f t="shared" si="3"/>
        <v>32</v>
      </c>
      <c r="N127" s="156"/>
      <c r="O127" t="s" s="155">
        <f t="shared" si="4"/>
        <v>34</v>
      </c>
      <c r="P127" s="156"/>
      <c r="Q127" t="s" s="155">
        <f t="shared" si="5"/>
        <v>36</v>
      </c>
      <c r="R127" s="156"/>
      <c r="S127" t="s" s="155">
        <f t="shared" si="6"/>
        <v>38</v>
      </c>
      <c r="T127" s="156">
        <v>2.5</v>
      </c>
      <c r="U127" t="s" s="155">
        <f t="shared" si="7"/>
        <v>40</v>
      </c>
      <c r="V127" s="156"/>
      <c r="W127" s="162"/>
      <c r="X127" s="163"/>
      <c r="Y127" s="162"/>
      <c r="Z127" s="163"/>
      <c r="AA127" s="162"/>
      <c r="AB127" s="163"/>
      <c r="AC127" s="157">
        <f>F127+H127+J127+L127+N127+P127+R127+T127+V127+X127+Z127+AB127</f>
        <v>15</v>
      </c>
      <c r="AD127" s="158">
        <f>IF(ISERROR(F127/$AC127),"",(F127/$AC127))</f>
        <v>0.6666666666666666</v>
      </c>
      <c r="AE127" s="159">
        <f>IF(ISERROR(H127/$AC127),"",(H127/$AC127))</f>
        <v>0</v>
      </c>
      <c r="AF127" s="159">
        <f>IF(ISERROR(J127/$AC127),"",(J127/$AC127))</f>
        <v>0.1666666666666667</v>
      </c>
      <c r="AG127" s="159">
        <f>IF(ISERROR(L127/$AC127),"",(L127/$AC127))</f>
        <v>0</v>
      </c>
      <c r="AH127" s="159">
        <f>IF(ISERROR(N127/$AC127),"",(N127/$AC127))</f>
        <v>0</v>
      </c>
      <c r="AI127" s="159">
        <f>IF(ISERROR(P127/$AC127),"",(P127/$AC127))</f>
        <v>0</v>
      </c>
      <c r="AJ127" s="159">
        <f>IF(ISERROR(R127/$AC127),"",(R127/$AC127))</f>
        <v>0</v>
      </c>
      <c r="AK127" s="159">
        <f>IF(ISERROR(T127/$AC127),"",(T127/$AC127))</f>
        <v>0.1666666666666667</v>
      </c>
      <c r="AL127" s="159">
        <f>IF(ISERROR(V127/$AC127),"",(V127/$AC127))</f>
        <v>0</v>
      </c>
      <c r="AM127" s="159">
        <f>IF(ISERROR(X127/$AC127),"",(X127/$AC127))</f>
        <v>0</v>
      </c>
      <c r="AN127" s="159">
        <f>IF(ISERROR(Z127/$AC127),"",(Z127/$AC127))</f>
        <v>0</v>
      </c>
      <c r="AO127" s="159">
        <f>IF(ISERROR(AB127/$AC127),"",(AB127/$AC127))</f>
        <v>0</v>
      </c>
      <c r="AP127" s="160">
        <f>SUM(AD127:AO127)</f>
        <v>0.9999999999999999</v>
      </c>
      <c r="AQ127" t="s" s="161">
        <f>B127</f>
        <v>314</v>
      </c>
    </row>
    <row r="128" s="140" customFormat="1" ht="17" customHeight="1">
      <c r="B128" t="s" s="152">
        <v>316</v>
      </c>
      <c r="C128" s="153">
        <v>2</v>
      </c>
      <c r="D128" s="153">
        <v>61</v>
      </c>
      <c r="E128" t="s" s="153">
        <v>317</v>
      </c>
      <c r="F128" s="154">
        <v>10</v>
      </c>
      <c r="G128" t="s" s="155">
        <f t="shared" si="0"/>
        <v>26</v>
      </c>
      <c r="H128" s="156"/>
      <c r="I128" t="s" s="155">
        <f t="shared" si="1"/>
        <v>28</v>
      </c>
      <c r="J128" s="156">
        <v>2.5</v>
      </c>
      <c r="K128" t="s" s="155">
        <f t="shared" si="2"/>
        <v>30</v>
      </c>
      <c r="L128" s="156"/>
      <c r="M128" t="s" s="155">
        <f t="shared" si="3"/>
        <v>32</v>
      </c>
      <c r="N128" s="156"/>
      <c r="O128" t="s" s="155">
        <f t="shared" si="4"/>
        <v>34</v>
      </c>
      <c r="P128" s="156">
        <v>2.5</v>
      </c>
      <c r="Q128" t="s" s="155">
        <f t="shared" si="5"/>
        <v>36</v>
      </c>
      <c r="R128" s="156"/>
      <c r="S128" t="s" s="155">
        <f t="shared" si="6"/>
        <v>38</v>
      </c>
      <c r="T128" s="156"/>
      <c r="U128" t="s" s="155">
        <f t="shared" si="7"/>
        <v>40</v>
      </c>
      <c r="V128" s="156"/>
      <c r="W128" s="162"/>
      <c r="X128" s="163"/>
      <c r="Y128" s="162"/>
      <c r="Z128" s="163"/>
      <c r="AA128" s="162"/>
      <c r="AB128" s="163"/>
      <c r="AC128" s="157">
        <f>F128+H128+J128+L128+N128+P128+R128+T128+V128+X128+Z128+AB128</f>
        <v>15</v>
      </c>
      <c r="AD128" s="158">
        <f>IF(ISERROR(F128/$AC128),"",(F128/$AC128))</f>
        <v>0.6666666666666666</v>
      </c>
      <c r="AE128" s="159">
        <f>IF(ISERROR(H128/$AC128),"",(H128/$AC128))</f>
        <v>0</v>
      </c>
      <c r="AF128" s="159">
        <f>IF(ISERROR(J128/$AC128),"",(J128/$AC128))</f>
        <v>0.1666666666666667</v>
      </c>
      <c r="AG128" s="159">
        <f>IF(ISERROR(L128/$AC128),"",(L128/$AC128))</f>
        <v>0</v>
      </c>
      <c r="AH128" s="159">
        <f>IF(ISERROR(N128/$AC128),"",(N128/$AC128))</f>
        <v>0</v>
      </c>
      <c r="AI128" s="159">
        <f>IF(ISERROR(P128/$AC128),"",(P128/$AC128))</f>
        <v>0.1666666666666667</v>
      </c>
      <c r="AJ128" s="159">
        <f>IF(ISERROR(R128/$AC128),"",(R128/$AC128))</f>
        <v>0</v>
      </c>
      <c r="AK128" s="159">
        <f>IF(ISERROR(T128/$AC128),"",(T128/$AC128))</f>
        <v>0</v>
      </c>
      <c r="AL128" s="159">
        <f>IF(ISERROR(V128/$AC128),"",(V128/$AC128))</f>
        <v>0</v>
      </c>
      <c r="AM128" s="159">
        <f>IF(ISERROR(X128/$AC128),"",(X128/$AC128))</f>
        <v>0</v>
      </c>
      <c r="AN128" s="159">
        <f>IF(ISERROR(Z128/$AC128),"",(Z128/$AC128))</f>
        <v>0</v>
      </c>
      <c r="AO128" s="159">
        <f>IF(ISERROR(AB128/$AC128),"",(AB128/$AC128))</f>
        <v>0</v>
      </c>
      <c r="AP128" s="160">
        <f>SUM(AD128:AO128)</f>
        <v>0.9999999999999999</v>
      </c>
      <c r="AQ128" t="s" s="161">
        <f>B128</f>
        <v>316</v>
      </c>
    </row>
    <row r="129" s="140" customFormat="1" ht="17" customHeight="1">
      <c r="B129" t="s" s="152">
        <v>318</v>
      </c>
      <c r="C129" s="153">
        <v>2</v>
      </c>
      <c r="D129" s="153">
        <v>62</v>
      </c>
      <c r="E129" t="s" s="153">
        <v>319</v>
      </c>
      <c r="F129" s="154">
        <v>10</v>
      </c>
      <c r="G129" t="s" s="155">
        <f t="shared" si="0"/>
        <v>26</v>
      </c>
      <c r="H129" s="156"/>
      <c r="I129" t="s" s="155">
        <f t="shared" si="1"/>
        <v>28</v>
      </c>
      <c r="J129" s="156">
        <v>2.5</v>
      </c>
      <c r="K129" t="s" s="155">
        <f t="shared" si="2"/>
        <v>30</v>
      </c>
      <c r="L129" s="156"/>
      <c r="M129" t="s" s="155">
        <f t="shared" si="3"/>
        <v>32</v>
      </c>
      <c r="N129" s="156">
        <v>2.5</v>
      </c>
      <c r="O129" t="s" s="155">
        <f t="shared" si="4"/>
        <v>34</v>
      </c>
      <c r="P129" s="156"/>
      <c r="Q129" t="s" s="155">
        <f t="shared" si="5"/>
        <v>36</v>
      </c>
      <c r="R129" s="156"/>
      <c r="S129" t="s" s="155">
        <f t="shared" si="6"/>
        <v>38</v>
      </c>
      <c r="T129" s="156"/>
      <c r="U129" t="s" s="155">
        <f t="shared" si="7"/>
        <v>40</v>
      </c>
      <c r="V129" s="156"/>
      <c r="W129" s="162"/>
      <c r="X129" s="163"/>
      <c r="Y129" s="162"/>
      <c r="Z129" s="163"/>
      <c r="AA129" s="162"/>
      <c r="AB129" s="163"/>
      <c r="AC129" s="157">
        <f>F129+H129+J129+L129+N129+P129+R129+T129+V129+X129+Z129+AB129</f>
        <v>15</v>
      </c>
      <c r="AD129" s="158">
        <f>IF(ISERROR(F129/$AC129),"",(F129/$AC129))</f>
        <v>0.6666666666666666</v>
      </c>
      <c r="AE129" s="159">
        <f>IF(ISERROR(H129/$AC129),"",(H129/$AC129))</f>
        <v>0</v>
      </c>
      <c r="AF129" s="159">
        <f>IF(ISERROR(J129/$AC129),"",(J129/$AC129))</f>
        <v>0.1666666666666667</v>
      </c>
      <c r="AG129" s="159">
        <f>IF(ISERROR(L129/$AC129),"",(L129/$AC129))</f>
        <v>0</v>
      </c>
      <c r="AH129" s="159">
        <f>IF(ISERROR(N129/$AC129),"",(N129/$AC129))</f>
        <v>0.1666666666666667</v>
      </c>
      <c r="AI129" s="159">
        <f>IF(ISERROR(P129/$AC129),"",(P129/$AC129))</f>
        <v>0</v>
      </c>
      <c r="AJ129" s="159">
        <f>IF(ISERROR(R129/$AC129),"",(R129/$AC129))</f>
        <v>0</v>
      </c>
      <c r="AK129" s="159">
        <f>IF(ISERROR(T129/$AC129),"",(T129/$AC129))</f>
        <v>0</v>
      </c>
      <c r="AL129" s="159">
        <f>IF(ISERROR(V129/$AC129),"",(V129/$AC129))</f>
        <v>0</v>
      </c>
      <c r="AM129" s="159">
        <f>IF(ISERROR(X129/$AC129),"",(X129/$AC129))</f>
        <v>0</v>
      </c>
      <c r="AN129" s="159">
        <f>IF(ISERROR(Z129/$AC129),"",(Z129/$AC129))</f>
        <v>0</v>
      </c>
      <c r="AO129" s="159">
        <f>IF(ISERROR(AB129/$AC129),"",(AB129/$AC129))</f>
        <v>0</v>
      </c>
      <c r="AP129" s="160">
        <f>SUM(AD129:AO129)</f>
        <v>0.9999999999999999</v>
      </c>
      <c r="AQ129" t="s" s="161">
        <f>B129</f>
        <v>318</v>
      </c>
    </row>
    <row r="130" s="140" customFormat="1" ht="17" customHeight="1">
      <c r="B130" t="s" s="152">
        <v>320</v>
      </c>
      <c r="C130" s="153">
        <v>2</v>
      </c>
      <c r="D130" s="153">
        <v>63</v>
      </c>
      <c r="E130" t="s" s="153">
        <v>321</v>
      </c>
      <c r="F130" s="154">
        <v>10</v>
      </c>
      <c r="G130" t="s" s="155">
        <f t="shared" si="0"/>
        <v>26</v>
      </c>
      <c r="H130" s="156"/>
      <c r="I130" t="s" s="155">
        <f t="shared" si="1"/>
        <v>28</v>
      </c>
      <c r="J130" s="156">
        <v>1</v>
      </c>
      <c r="K130" t="s" s="155">
        <f t="shared" si="2"/>
        <v>30</v>
      </c>
      <c r="L130" s="156"/>
      <c r="M130" t="s" s="155">
        <f t="shared" si="3"/>
        <v>32</v>
      </c>
      <c r="N130" s="156">
        <v>1</v>
      </c>
      <c r="O130" t="s" s="155">
        <f t="shared" si="4"/>
        <v>34</v>
      </c>
      <c r="P130" s="156"/>
      <c r="Q130" t="s" s="155">
        <f t="shared" si="5"/>
        <v>36</v>
      </c>
      <c r="R130" s="156"/>
      <c r="S130" t="s" s="155">
        <f t="shared" si="6"/>
        <v>38</v>
      </c>
      <c r="T130" s="156"/>
      <c r="U130" t="s" s="155">
        <f t="shared" si="7"/>
        <v>40</v>
      </c>
      <c r="V130" s="156"/>
      <c r="W130" s="162"/>
      <c r="X130" s="163"/>
      <c r="Y130" s="162"/>
      <c r="Z130" s="163"/>
      <c r="AA130" s="162"/>
      <c r="AB130" s="163"/>
      <c r="AC130" s="157">
        <f>F130+H130+J130+L130+N130+P130+R130+T130+V130+X130+Z130+AB130</f>
        <v>12</v>
      </c>
      <c r="AD130" s="158">
        <f>IF(ISERROR(F130/$AC130),"",(F130/$AC130))</f>
        <v>0.8333333333333334</v>
      </c>
      <c r="AE130" s="159">
        <f>IF(ISERROR(H130/$AC130),"",(H130/$AC130))</f>
        <v>0</v>
      </c>
      <c r="AF130" s="159">
        <f>IF(ISERROR(J130/$AC130),"",(J130/$AC130))</f>
        <v>0.08333333333333333</v>
      </c>
      <c r="AG130" s="159">
        <f>IF(ISERROR(L130/$AC130),"",(L130/$AC130))</f>
        <v>0</v>
      </c>
      <c r="AH130" s="159">
        <f>IF(ISERROR(N130/$AC130),"",(N130/$AC130))</f>
        <v>0.08333333333333333</v>
      </c>
      <c r="AI130" s="159">
        <f>IF(ISERROR(P130/$AC130),"",(P130/$AC130))</f>
        <v>0</v>
      </c>
      <c r="AJ130" s="159">
        <f>IF(ISERROR(R130/$AC130),"",(R130/$AC130))</f>
        <v>0</v>
      </c>
      <c r="AK130" s="159">
        <f>IF(ISERROR(T130/$AC130),"",(T130/$AC130))</f>
        <v>0</v>
      </c>
      <c r="AL130" s="159">
        <f>IF(ISERROR(V130/$AC130),"",(V130/$AC130))</f>
        <v>0</v>
      </c>
      <c r="AM130" s="159">
        <f>IF(ISERROR(X130/$AC130),"",(X130/$AC130))</f>
        <v>0</v>
      </c>
      <c r="AN130" s="159">
        <f>IF(ISERROR(Z130/$AC130),"",(Z130/$AC130))</f>
        <v>0</v>
      </c>
      <c r="AO130" s="159">
        <f>IF(ISERROR(AB130/$AC130),"",(AB130/$AC130))</f>
        <v>0</v>
      </c>
      <c r="AP130" s="160">
        <f>SUM(AD130:AO130)</f>
        <v>1</v>
      </c>
      <c r="AQ130" t="s" s="161">
        <f>B130</f>
        <v>320</v>
      </c>
    </row>
    <row r="131" s="140" customFormat="1" ht="17" customHeight="1">
      <c r="B131" t="s" s="152">
        <v>322</v>
      </c>
      <c r="C131" s="153">
        <v>2</v>
      </c>
      <c r="D131" s="153">
        <v>64</v>
      </c>
      <c r="E131" t="s" s="153">
        <v>323</v>
      </c>
      <c r="F131" s="154">
        <v>10</v>
      </c>
      <c r="G131" t="s" s="155">
        <f t="shared" si="0"/>
        <v>26</v>
      </c>
      <c r="H131" s="156"/>
      <c r="I131" t="s" s="155">
        <f t="shared" si="1"/>
        <v>28</v>
      </c>
      <c r="J131" s="156">
        <v>0.5</v>
      </c>
      <c r="K131" t="s" s="155">
        <f t="shared" si="2"/>
        <v>30</v>
      </c>
      <c r="L131" s="156"/>
      <c r="M131" t="s" s="155">
        <f t="shared" si="3"/>
        <v>32</v>
      </c>
      <c r="N131" s="156">
        <v>0.125</v>
      </c>
      <c r="O131" t="s" s="155">
        <f t="shared" si="4"/>
        <v>34</v>
      </c>
      <c r="P131" s="156"/>
      <c r="Q131" t="s" s="155">
        <f t="shared" si="5"/>
        <v>36</v>
      </c>
      <c r="R131" s="156"/>
      <c r="S131" t="s" s="155">
        <f t="shared" si="6"/>
        <v>38</v>
      </c>
      <c r="T131" s="156"/>
      <c r="U131" t="s" s="155">
        <f t="shared" si="7"/>
        <v>40</v>
      </c>
      <c r="V131" s="156"/>
      <c r="W131" s="162"/>
      <c r="X131" s="163"/>
      <c r="Y131" s="162"/>
      <c r="Z131" s="163"/>
      <c r="AA131" s="162"/>
      <c r="AB131" s="163"/>
      <c r="AC131" s="157">
        <f>F131+H131+J131+L131+N131+P131+R131+T131+V131+X131+Z131+AB131</f>
        <v>10.625</v>
      </c>
      <c r="AD131" s="158">
        <f>IF(ISERROR(F131/$AC131),"",(F131/$AC131))</f>
        <v>0.9411764705882353</v>
      </c>
      <c r="AE131" s="159">
        <f>IF(ISERROR(H131/$AC131),"",(H131/$AC131))</f>
        <v>0</v>
      </c>
      <c r="AF131" s="159">
        <f>IF(ISERROR(J131/$AC131),"",(J131/$AC131))</f>
        <v>0.04705882352941176</v>
      </c>
      <c r="AG131" s="159">
        <f>IF(ISERROR(L131/$AC131),"",(L131/$AC131))</f>
        <v>0</v>
      </c>
      <c r="AH131" s="159">
        <f>IF(ISERROR(N131/$AC131),"",(N131/$AC131))</f>
        <v>0.01176470588235294</v>
      </c>
      <c r="AI131" s="159">
        <f>IF(ISERROR(P131/$AC131),"",(P131/$AC131))</f>
        <v>0</v>
      </c>
      <c r="AJ131" s="159">
        <f>IF(ISERROR(R131/$AC131),"",(R131/$AC131))</f>
        <v>0</v>
      </c>
      <c r="AK131" s="159">
        <f>IF(ISERROR(T131/$AC131),"",(T131/$AC131))</f>
        <v>0</v>
      </c>
      <c r="AL131" s="159">
        <f>IF(ISERROR(V131/$AC131),"",(V131/$AC131))</f>
        <v>0</v>
      </c>
      <c r="AM131" s="159">
        <f>IF(ISERROR(X131/$AC131),"",(X131/$AC131))</f>
        <v>0</v>
      </c>
      <c r="AN131" s="159">
        <f>IF(ISERROR(Z131/$AC131),"",(Z131/$AC131))</f>
        <v>0</v>
      </c>
      <c r="AO131" s="159">
        <f>IF(ISERROR(AB131/$AC131),"",(AB131/$AC131))</f>
        <v>0</v>
      </c>
      <c r="AP131" s="160">
        <f>SUM(AD131:AO131)</f>
        <v>1</v>
      </c>
      <c r="AQ131" t="s" s="161">
        <f>B131</f>
        <v>322</v>
      </c>
    </row>
    <row r="132" s="140" customFormat="1" ht="17" customHeight="1">
      <c r="B132" t="s" s="152">
        <v>324</v>
      </c>
      <c r="C132" s="153">
        <v>2</v>
      </c>
      <c r="D132" s="153">
        <v>65</v>
      </c>
      <c r="E132" t="s" s="153">
        <v>325</v>
      </c>
      <c r="F132" s="154">
        <v>10</v>
      </c>
      <c r="G132" t="s" s="155">
        <f t="shared" si="0"/>
        <v>26</v>
      </c>
      <c r="H132" s="156"/>
      <c r="I132" t="s" s="155">
        <f t="shared" si="1"/>
        <v>28</v>
      </c>
      <c r="J132" s="156">
        <v>1</v>
      </c>
      <c r="K132" t="s" s="155">
        <f t="shared" si="2"/>
        <v>30</v>
      </c>
      <c r="L132" s="156"/>
      <c r="M132" t="s" s="155">
        <f t="shared" si="3"/>
        <v>32</v>
      </c>
      <c r="N132" s="156">
        <v>0.125</v>
      </c>
      <c r="O132" t="s" s="155">
        <f t="shared" si="4"/>
        <v>34</v>
      </c>
      <c r="P132" s="156"/>
      <c r="Q132" t="s" s="155">
        <f t="shared" si="5"/>
        <v>36</v>
      </c>
      <c r="R132" s="156"/>
      <c r="S132" t="s" s="155">
        <f t="shared" si="6"/>
        <v>38</v>
      </c>
      <c r="T132" s="156"/>
      <c r="U132" t="s" s="155">
        <f t="shared" si="7"/>
        <v>40</v>
      </c>
      <c r="V132" s="156"/>
      <c r="W132" s="162"/>
      <c r="X132" s="163"/>
      <c r="Y132" s="162"/>
      <c r="Z132" s="163"/>
      <c r="AA132" s="162"/>
      <c r="AB132" s="163"/>
      <c r="AC132" s="157">
        <f>F132+H132+J132+L132+N132+P132+R132+T132+V132+X132+Z132+AB132</f>
        <v>11.125</v>
      </c>
      <c r="AD132" s="158">
        <f>IF(ISERROR(F132/$AC132),"",(F132/$AC132))</f>
        <v>0.898876404494382</v>
      </c>
      <c r="AE132" s="159">
        <f>IF(ISERROR(H132/$AC132),"",(H132/$AC132))</f>
        <v>0</v>
      </c>
      <c r="AF132" s="159">
        <f>IF(ISERROR(J132/$AC132),"",(J132/$AC132))</f>
        <v>0.0898876404494382</v>
      </c>
      <c r="AG132" s="159">
        <f>IF(ISERROR(L132/$AC132),"",(L132/$AC132))</f>
        <v>0</v>
      </c>
      <c r="AH132" s="159">
        <f>IF(ISERROR(N132/$AC132),"",(N132/$AC132))</f>
        <v>0.01123595505617977</v>
      </c>
      <c r="AI132" s="159">
        <f>IF(ISERROR(P132/$AC132),"",(P132/$AC132))</f>
        <v>0</v>
      </c>
      <c r="AJ132" s="159">
        <f>IF(ISERROR(R132/$AC132),"",(R132/$AC132))</f>
        <v>0</v>
      </c>
      <c r="AK132" s="159">
        <f>IF(ISERROR(T132/$AC132),"",(T132/$AC132))</f>
        <v>0</v>
      </c>
      <c r="AL132" s="159">
        <f>IF(ISERROR(V132/$AC132),"",(V132/$AC132))</f>
        <v>0</v>
      </c>
      <c r="AM132" s="159">
        <f>IF(ISERROR(X132/$AC132),"",(X132/$AC132))</f>
        <v>0</v>
      </c>
      <c r="AN132" s="159">
        <f>IF(ISERROR(Z132/$AC132),"",(Z132/$AC132))</f>
        <v>0</v>
      </c>
      <c r="AO132" s="159">
        <f>IF(ISERROR(AB132/$AC132),"",(AB132/$AC132))</f>
        <v>0</v>
      </c>
      <c r="AP132" s="160">
        <f>SUM(AD132:AO132)</f>
        <v>1</v>
      </c>
      <c r="AQ132" t="s" s="161">
        <f>B132</f>
        <v>324</v>
      </c>
    </row>
    <row r="133" s="140" customFormat="1" ht="17" customHeight="1">
      <c r="B133" t="s" s="152">
        <v>326</v>
      </c>
      <c r="C133" s="153">
        <v>2</v>
      </c>
      <c r="D133" s="153">
        <v>66</v>
      </c>
      <c r="E133" t="s" s="153">
        <v>327</v>
      </c>
      <c r="F133" s="154">
        <v>10</v>
      </c>
      <c r="G133" t="s" s="155">
        <f t="shared" si="0"/>
        <v>26</v>
      </c>
      <c r="H133" s="156"/>
      <c r="I133" t="s" s="155">
        <f t="shared" si="1"/>
        <v>28</v>
      </c>
      <c r="J133" s="156">
        <v>0.5</v>
      </c>
      <c r="K133" t="s" s="155">
        <f t="shared" si="2"/>
        <v>30</v>
      </c>
      <c r="L133" s="156"/>
      <c r="M133" t="s" s="155">
        <f t="shared" si="3"/>
        <v>32</v>
      </c>
      <c r="N133" s="156"/>
      <c r="O133" t="s" s="155">
        <f t="shared" si="4"/>
        <v>34</v>
      </c>
      <c r="P133" s="156"/>
      <c r="Q133" t="s" s="155">
        <f t="shared" si="5"/>
        <v>36</v>
      </c>
      <c r="R133" s="156"/>
      <c r="S133" t="s" s="155">
        <f t="shared" si="6"/>
        <v>38</v>
      </c>
      <c r="T133" s="156">
        <v>1</v>
      </c>
      <c r="U133" t="s" s="155">
        <f t="shared" si="7"/>
        <v>40</v>
      </c>
      <c r="V133" s="156"/>
      <c r="W133" s="162"/>
      <c r="X133" s="163"/>
      <c r="Y133" s="162"/>
      <c r="Z133" s="163"/>
      <c r="AA133" s="162"/>
      <c r="AB133" s="163"/>
      <c r="AC133" s="157">
        <f>F133+H133+J133+L133+N133+P133+R133+T133+V133+X133+Z133+AB133</f>
        <v>11.5</v>
      </c>
      <c r="AD133" s="158">
        <f>IF(ISERROR(F133/$AC133),"",(F133/$AC133))</f>
        <v>0.8695652173913043</v>
      </c>
      <c r="AE133" s="159">
        <f>IF(ISERROR(H133/$AC133),"",(H133/$AC133))</f>
        <v>0</v>
      </c>
      <c r="AF133" s="159">
        <f>IF(ISERROR(J133/$AC133),"",(J133/$AC133))</f>
        <v>0.04347826086956522</v>
      </c>
      <c r="AG133" s="159">
        <f>IF(ISERROR(L133/$AC133),"",(L133/$AC133))</f>
        <v>0</v>
      </c>
      <c r="AH133" s="159">
        <f>IF(ISERROR(N133/$AC133),"",(N133/$AC133))</f>
        <v>0</v>
      </c>
      <c r="AI133" s="159">
        <f>IF(ISERROR(P133/$AC133),"",(P133/$AC133))</f>
        <v>0</v>
      </c>
      <c r="AJ133" s="159">
        <f>IF(ISERROR(R133/$AC133),"",(R133/$AC133))</f>
        <v>0</v>
      </c>
      <c r="AK133" s="159">
        <f>IF(ISERROR(T133/$AC133),"",(T133/$AC133))</f>
        <v>0.08695652173913043</v>
      </c>
      <c r="AL133" s="159">
        <f>IF(ISERROR(V133/$AC133),"",(V133/$AC133))</f>
        <v>0</v>
      </c>
      <c r="AM133" s="159">
        <f>IF(ISERROR(X133/$AC133),"",(X133/$AC133))</f>
        <v>0</v>
      </c>
      <c r="AN133" s="159">
        <f>IF(ISERROR(Z133/$AC133),"",(Z133/$AC133))</f>
        <v>0</v>
      </c>
      <c r="AO133" s="159">
        <f>IF(ISERROR(AB133/$AC133),"",(AB133/$AC133))</f>
        <v>0</v>
      </c>
      <c r="AP133" s="160">
        <f>SUM(AD133:AO133)</f>
        <v>1</v>
      </c>
      <c r="AQ133" t="s" s="161">
        <f>B133</f>
        <v>326</v>
      </c>
    </row>
    <row r="134" s="140" customFormat="1" ht="17" customHeight="1">
      <c r="B134" t="s" s="152">
        <v>328</v>
      </c>
      <c r="C134" s="153">
        <v>2</v>
      </c>
      <c r="D134" s="153">
        <v>67</v>
      </c>
      <c r="E134" t="s" s="153">
        <v>329</v>
      </c>
      <c r="F134" s="154">
        <v>10</v>
      </c>
      <c r="G134" t="s" s="155">
        <f t="shared" si="0"/>
        <v>26</v>
      </c>
      <c r="H134" s="156"/>
      <c r="I134" t="s" s="155">
        <f t="shared" si="1"/>
        <v>28</v>
      </c>
      <c r="J134" s="156"/>
      <c r="K134" t="s" s="155">
        <f t="shared" si="2"/>
        <v>30</v>
      </c>
      <c r="L134" s="156">
        <v>0.125</v>
      </c>
      <c r="M134" t="s" s="155">
        <f t="shared" si="3"/>
        <v>32</v>
      </c>
      <c r="N134" s="156">
        <v>1</v>
      </c>
      <c r="O134" t="s" s="155">
        <f t="shared" si="4"/>
        <v>34</v>
      </c>
      <c r="P134" s="156"/>
      <c r="Q134" t="s" s="155">
        <f t="shared" si="5"/>
        <v>36</v>
      </c>
      <c r="R134" s="156"/>
      <c r="S134" t="s" s="155">
        <f t="shared" si="6"/>
        <v>38</v>
      </c>
      <c r="T134" s="156"/>
      <c r="U134" t="s" s="155">
        <f t="shared" si="7"/>
        <v>40</v>
      </c>
      <c r="V134" s="156"/>
      <c r="W134" s="162"/>
      <c r="X134" s="163"/>
      <c r="Y134" s="162"/>
      <c r="Z134" s="163"/>
      <c r="AA134" s="162"/>
      <c r="AB134" s="163"/>
      <c r="AC134" s="157">
        <f>F134+H134+J134+L134+N134+P134+R134+T134+V134+X134+Z134+AB134</f>
        <v>11.125</v>
      </c>
      <c r="AD134" s="158">
        <f>IF(ISERROR(F134/$AC134),"",(F134/$AC134))</f>
        <v>0.898876404494382</v>
      </c>
      <c r="AE134" s="159">
        <f>IF(ISERROR(H134/$AC134),"",(H134/$AC134))</f>
        <v>0</v>
      </c>
      <c r="AF134" s="159">
        <f>IF(ISERROR(J134/$AC134),"",(J134/$AC134))</f>
        <v>0</v>
      </c>
      <c r="AG134" s="159">
        <f>IF(ISERROR(L134/$AC134),"",(L134/$AC134))</f>
        <v>0.01123595505617977</v>
      </c>
      <c r="AH134" s="159">
        <f>IF(ISERROR(N134/$AC134),"",(N134/$AC134))</f>
        <v>0.0898876404494382</v>
      </c>
      <c r="AI134" s="159">
        <f>IF(ISERROR(P134/$AC134),"",(P134/$AC134))</f>
        <v>0</v>
      </c>
      <c r="AJ134" s="159">
        <f>IF(ISERROR(R134/$AC134),"",(R134/$AC134))</f>
        <v>0</v>
      </c>
      <c r="AK134" s="159">
        <f>IF(ISERROR(T134/$AC134),"",(T134/$AC134))</f>
        <v>0</v>
      </c>
      <c r="AL134" s="159">
        <f>IF(ISERROR(V134/$AC134),"",(V134/$AC134))</f>
        <v>0</v>
      </c>
      <c r="AM134" s="159">
        <f>IF(ISERROR(X134/$AC134),"",(X134/$AC134))</f>
        <v>0</v>
      </c>
      <c r="AN134" s="159">
        <f>IF(ISERROR(Z134/$AC134),"",(Z134/$AC134))</f>
        <v>0</v>
      </c>
      <c r="AO134" s="159">
        <f>IF(ISERROR(AB134/$AC134),"",(AB134/$AC134))</f>
        <v>0</v>
      </c>
      <c r="AP134" s="160">
        <f>SUM(AD134:AO134)</f>
        <v>1</v>
      </c>
      <c r="AQ134" t="s" s="161">
        <f>B134</f>
        <v>328</v>
      </c>
    </row>
    <row r="135" s="140" customFormat="1" ht="17" customHeight="1">
      <c r="B135" t="s" s="152">
        <v>330</v>
      </c>
      <c r="C135" s="153">
        <v>2</v>
      </c>
      <c r="D135" s="153">
        <v>68</v>
      </c>
      <c r="E135" t="s" s="153">
        <v>331</v>
      </c>
      <c r="F135" s="154">
        <v>10</v>
      </c>
      <c r="G135" t="s" s="155">
        <f t="shared" si="0"/>
        <v>26</v>
      </c>
      <c r="H135" s="156"/>
      <c r="I135" t="s" s="155">
        <f t="shared" si="1"/>
        <v>28</v>
      </c>
      <c r="J135" s="156"/>
      <c r="K135" t="s" s="155">
        <f t="shared" si="2"/>
        <v>30</v>
      </c>
      <c r="L135" s="156">
        <v>0.125</v>
      </c>
      <c r="M135" t="s" s="155">
        <f t="shared" si="3"/>
        <v>32</v>
      </c>
      <c r="N135" s="156">
        <v>0.25</v>
      </c>
      <c r="O135" t="s" s="155">
        <f t="shared" si="4"/>
        <v>34</v>
      </c>
      <c r="P135" s="156"/>
      <c r="Q135" t="s" s="155">
        <f t="shared" si="5"/>
        <v>36</v>
      </c>
      <c r="R135" s="156"/>
      <c r="S135" t="s" s="155">
        <f t="shared" si="6"/>
        <v>38</v>
      </c>
      <c r="T135" s="156"/>
      <c r="U135" t="s" s="155">
        <f t="shared" si="7"/>
        <v>40</v>
      </c>
      <c r="V135" s="156"/>
      <c r="W135" s="162"/>
      <c r="X135" s="163"/>
      <c r="Y135" s="162"/>
      <c r="Z135" s="163"/>
      <c r="AA135" s="162"/>
      <c r="AB135" s="163"/>
      <c r="AC135" s="157">
        <f>F135+H135+J135+L135+N135+P135+R135+T135+V135+X135+Z135+AB135</f>
        <v>10.375</v>
      </c>
      <c r="AD135" s="158">
        <f>IF(ISERROR(F135/$AC135),"",(F135/$AC135))</f>
        <v>0.963855421686747</v>
      </c>
      <c r="AE135" s="159">
        <f>IF(ISERROR(H135/$AC135),"",(H135/$AC135))</f>
        <v>0</v>
      </c>
      <c r="AF135" s="159">
        <f>IF(ISERROR(J135/$AC135),"",(J135/$AC135))</f>
        <v>0</v>
      </c>
      <c r="AG135" s="159">
        <f>IF(ISERROR(L135/$AC135),"",(L135/$AC135))</f>
        <v>0.01204819277108434</v>
      </c>
      <c r="AH135" s="159">
        <f>IF(ISERROR(N135/$AC135),"",(N135/$AC135))</f>
        <v>0.02409638554216868</v>
      </c>
      <c r="AI135" s="159">
        <f>IF(ISERROR(P135/$AC135),"",(P135/$AC135))</f>
        <v>0</v>
      </c>
      <c r="AJ135" s="159">
        <f>IF(ISERROR(R135/$AC135),"",(R135/$AC135))</f>
        <v>0</v>
      </c>
      <c r="AK135" s="159">
        <f>IF(ISERROR(T135/$AC135),"",(T135/$AC135))</f>
        <v>0</v>
      </c>
      <c r="AL135" s="159">
        <f>IF(ISERROR(V135/$AC135),"",(V135/$AC135))</f>
        <v>0</v>
      </c>
      <c r="AM135" s="159">
        <f>IF(ISERROR(X135/$AC135),"",(X135/$AC135))</f>
        <v>0</v>
      </c>
      <c r="AN135" s="159">
        <f>IF(ISERROR(Z135/$AC135),"",(Z135/$AC135))</f>
        <v>0</v>
      </c>
      <c r="AO135" s="159">
        <f>IF(ISERROR(AB135/$AC135),"",(AB135/$AC135))</f>
        <v>0</v>
      </c>
      <c r="AP135" s="160">
        <f>SUM(AD135:AO135)</f>
        <v>1</v>
      </c>
      <c r="AQ135" t="s" s="161">
        <f>B135</f>
        <v>330</v>
      </c>
    </row>
    <row r="136" s="140" customFormat="1" ht="17" customHeight="1">
      <c r="B136" t="s" s="152">
        <v>332</v>
      </c>
      <c r="C136" s="153">
        <v>2</v>
      </c>
      <c r="D136" s="153">
        <v>69</v>
      </c>
      <c r="E136" t="s" s="153">
        <v>333</v>
      </c>
      <c r="F136" s="154">
        <v>10</v>
      </c>
      <c r="G136" t="s" s="155">
        <f t="shared" si="0"/>
        <v>26</v>
      </c>
      <c r="H136" s="156"/>
      <c r="I136" t="s" s="155">
        <f t="shared" si="1"/>
        <v>28</v>
      </c>
      <c r="J136" s="156">
        <v>0.125</v>
      </c>
      <c r="K136" t="s" s="155">
        <f t="shared" si="2"/>
        <v>30</v>
      </c>
      <c r="L136" s="156"/>
      <c r="M136" t="s" s="155">
        <f t="shared" si="3"/>
        <v>32</v>
      </c>
      <c r="N136" s="156">
        <v>0.125</v>
      </c>
      <c r="O136" t="s" s="155">
        <f t="shared" si="4"/>
        <v>34</v>
      </c>
      <c r="P136" s="156"/>
      <c r="Q136" t="s" s="155">
        <f t="shared" si="5"/>
        <v>36</v>
      </c>
      <c r="R136" s="156"/>
      <c r="S136" t="s" s="155">
        <f t="shared" si="6"/>
        <v>38</v>
      </c>
      <c r="T136" s="156"/>
      <c r="U136" t="s" s="155">
        <f t="shared" si="7"/>
        <v>40</v>
      </c>
      <c r="V136" s="156"/>
      <c r="W136" s="162"/>
      <c r="X136" s="163"/>
      <c r="Y136" s="162"/>
      <c r="Z136" s="163"/>
      <c r="AA136" s="162"/>
      <c r="AB136" s="163"/>
      <c r="AC136" s="157">
        <f>F136+H136+J136+L136+N136+P136+R136+T136+V136+X136+Z136+AB136</f>
        <v>10.25</v>
      </c>
      <c r="AD136" s="158">
        <f>IF(ISERROR(F136/$AC136),"",(F136/$AC136))</f>
        <v>0.975609756097561</v>
      </c>
      <c r="AE136" s="159">
        <f>IF(ISERROR(H136/$AC136),"",(H136/$AC136))</f>
        <v>0</v>
      </c>
      <c r="AF136" s="159">
        <f>IF(ISERROR(J136/$AC136),"",(J136/$AC136))</f>
        <v>0.01219512195121951</v>
      </c>
      <c r="AG136" s="159">
        <f>IF(ISERROR(L136/$AC136),"",(L136/$AC136))</f>
        <v>0</v>
      </c>
      <c r="AH136" s="159">
        <f>IF(ISERROR(N136/$AC136),"",(N136/$AC136))</f>
        <v>0.01219512195121951</v>
      </c>
      <c r="AI136" s="159">
        <f>IF(ISERROR(P136/$AC136),"",(P136/$AC136))</f>
        <v>0</v>
      </c>
      <c r="AJ136" s="159">
        <f>IF(ISERROR(R136/$AC136),"",(R136/$AC136))</f>
        <v>0</v>
      </c>
      <c r="AK136" s="159">
        <f>IF(ISERROR(T136/$AC136),"",(T136/$AC136))</f>
        <v>0</v>
      </c>
      <c r="AL136" s="159">
        <f>IF(ISERROR(V136/$AC136),"",(V136/$AC136))</f>
        <v>0</v>
      </c>
      <c r="AM136" s="159">
        <f>IF(ISERROR(X136/$AC136),"",(X136/$AC136))</f>
        <v>0</v>
      </c>
      <c r="AN136" s="159">
        <f>IF(ISERROR(Z136/$AC136),"",(Z136/$AC136))</f>
        <v>0</v>
      </c>
      <c r="AO136" s="159">
        <f>IF(ISERROR(AB136/$AC136),"",(AB136/$AC136))</f>
        <v>0</v>
      </c>
      <c r="AP136" s="160">
        <f>SUM(AD136:AO136)</f>
        <v>1</v>
      </c>
      <c r="AQ136" t="s" s="161">
        <f>B136</f>
        <v>332</v>
      </c>
    </row>
    <row r="137" s="140" customFormat="1" ht="17" customHeight="1">
      <c r="B137" t="s" s="152">
        <v>334</v>
      </c>
      <c r="C137" s="153">
        <v>2</v>
      </c>
      <c r="D137" s="153">
        <v>70</v>
      </c>
      <c r="E137" t="s" s="153">
        <v>335</v>
      </c>
      <c r="F137" s="154">
        <v>10</v>
      </c>
      <c r="G137" t="s" s="155">
        <f t="shared" si="0"/>
        <v>26</v>
      </c>
      <c r="H137" s="156"/>
      <c r="I137" t="s" s="155">
        <f t="shared" si="1"/>
        <v>28</v>
      </c>
      <c r="J137" s="156"/>
      <c r="K137" t="s" s="155">
        <f t="shared" si="2"/>
        <v>30</v>
      </c>
      <c r="L137" s="156">
        <v>0.125</v>
      </c>
      <c r="M137" t="s" s="155">
        <f t="shared" si="3"/>
        <v>32</v>
      </c>
      <c r="N137" s="156">
        <v>0.125</v>
      </c>
      <c r="O137" t="s" s="155">
        <f t="shared" si="4"/>
        <v>34</v>
      </c>
      <c r="P137" s="156"/>
      <c r="Q137" t="s" s="155">
        <f t="shared" si="5"/>
        <v>36</v>
      </c>
      <c r="R137" s="156"/>
      <c r="S137" t="s" s="155">
        <f t="shared" si="6"/>
        <v>38</v>
      </c>
      <c r="T137" s="156"/>
      <c r="U137" t="s" s="155">
        <f t="shared" si="7"/>
        <v>40</v>
      </c>
      <c r="V137" s="156"/>
      <c r="W137" s="162"/>
      <c r="X137" s="163"/>
      <c r="Y137" s="162"/>
      <c r="Z137" s="163"/>
      <c r="AA137" s="162"/>
      <c r="AB137" s="163"/>
      <c r="AC137" s="157">
        <f>F137+H137+J137+L137+N137+P137+R137+T137+V137+X137+Z137+AB137</f>
        <v>10.25</v>
      </c>
      <c r="AD137" s="158">
        <f>IF(ISERROR(F137/$AC137),"",(F137/$AC137))</f>
        <v>0.975609756097561</v>
      </c>
      <c r="AE137" s="159">
        <f>IF(ISERROR(H137/$AC137),"",(H137/$AC137))</f>
        <v>0</v>
      </c>
      <c r="AF137" s="159">
        <f>IF(ISERROR(J137/$AC137),"",(J137/$AC137))</f>
        <v>0</v>
      </c>
      <c r="AG137" s="159">
        <f>IF(ISERROR(L137/$AC137),"",(L137/$AC137))</f>
        <v>0.01219512195121951</v>
      </c>
      <c r="AH137" s="159">
        <f>IF(ISERROR(N137/$AC137),"",(N137/$AC137))</f>
        <v>0.01219512195121951</v>
      </c>
      <c r="AI137" s="159">
        <f>IF(ISERROR(P137/$AC137),"",(P137/$AC137))</f>
        <v>0</v>
      </c>
      <c r="AJ137" s="159">
        <f>IF(ISERROR(R137/$AC137),"",(R137/$AC137))</f>
        <v>0</v>
      </c>
      <c r="AK137" s="159">
        <f>IF(ISERROR(T137/$AC137),"",(T137/$AC137))</f>
        <v>0</v>
      </c>
      <c r="AL137" s="159">
        <f>IF(ISERROR(V137/$AC137),"",(V137/$AC137))</f>
        <v>0</v>
      </c>
      <c r="AM137" s="159">
        <f>IF(ISERROR(X137/$AC137),"",(X137/$AC137))</f>
        <v>0</v>
      </c>
      <c r="AN137" s="159">
        <f>IF(ISERROR(Z137/$AC137),"",(Z137/$AC137))</f>
        <v>0</v>
      </c>
      <c r="AO137" s="159">
        <f>IF(ISERROR(AB137/$AC137),"",(AB137/$AC137))</f>
        <v>0</v>
      </c>
      <c r="AP137" s="160">
        <f>SUM(AD137:AO137)</f>
        <v>1</v>
      </c>
      <c r="AQ137" t="s" s="161">
        <f>B137</f>
        <v>334</v>
      </c>
    </row>
    <row r="138" s="140" customFormat="1" ht="17" customHeight="1">
      <c r="B138" t="s" s="152">
        <v>336</v>
      </c>
      <c r="C138" s="153">
        <v>2</v>
      </c>
      <c r="D138" s="153">
        <v>71</v>
      </c>
      <c r="E138" t="s" s="153">
        <v>337</v>
      </c>
      <c r="F138" s="154">
        <v>10</v>
      </c>
      <c r="G138" t="s" s="155">
        <f t="shared" si="0"/>
        <v>26</v>
      </c>
      <c r="H138" s="156"/>
      <c r="I138" t="s" s="155">
        <f t="shared" si="1"/>
        <v>28</v>
      </c>
      <c r="J138" s="156"/>
      <c r="K138" t="s" s="155">
        <f t="shared" si="2"/>
        <v>30</v>
      </c>
      <c r="L138" s="156">
        <v>0.125</v>
      </c>
      <c r="M138" t="s" s="155">
        <f t="shared" si="3"/>
        <v>32</v>
      </c>
      <c r="N138" s="156"/>
      <c r="O138" t="s" s="155">
        <f t="shared" si="4"/>
        <v>34</v>
      </c>
      <c r="P138" s="156">
        <v>0.125</v>
      </c>
      <c r="Q138" t="s" s="155">
        <f t="shared" si="5"/>
        <v>36</v>
      </c>
      <c r="R138" s="156"/>
      <c r="S138" t="s" s="155">
        <f t="shared" si="6"/>
        <v>38</v>
      </c>
      <c r="T138" s="156"/>
      <c r="U138" t="s" s="155">
        <f t="shared" si="7"/>
        <v>40</v>
      </c>
      <c r="V138" s="156"/>
      <c r="W138" s="162"/>
      <c r="X138" s="163"/>
      <c r="Y138" s="162"/>
      <c r="Z138" s="163"/>
      <c r="AA138" s="162"/>
      <c r="AB138" s="163"/>
      <c r="AC138" s="157">
        <f>F138+H138+J138+L138+N138+P138+R138+T138+V138+X138+Z138+AB138</f>
        <v>10.25</v>
      </c>
      <c r="AD138" s="158">
        <f>IF(ISERROR(F138/$AC138),"",(F138/$AC138))</f>
        <v>0.975609756097561</v>
      </c>
      <c r="AE138" s="159">
        <f>IF(ISERROR(H138/$AC138),"",(H138/$AC138))</f>
        <v>0</v>
      </c>
      <c r="AF138" s="159">
        <f>IF(ISERROR(J138/$AC138),"",(J138/$AC138))</f>
        <v>0</v>
      </c>
      <c r="AG138" s="159">
        <f>IF(ISERROR(L138/$AC138),"",(L138/$AC138))</f>
        <v>0.01219512195121951</v>
      </c>
      <c r="AH138" s="159">
        <f>IF(ISERROR(N138/$AC138),"",(N138/$AC138))</f>
        <v>0</v>
      </c>
      <c r="AI138" s="159">
        <f>IF(ISERROR(P138/$AC138),"",(P138/$AC138))</f>
        <v>0.01219512195121951</v>
      </c>
      <c r="AJ138" s="159">
        <f>IF(ISERROR(R138/$AC138),"",(R138/$AC138))</f>
        <v>0</v>
      </c>
      <c r="AK138" s="159">
        <f>IF(ISERROR(T138/$AC138),"",(T138/$AC138))</f>
        <v>0</v>
      </c>
      <c r="AL138" s="159">
        <f>IF(ISERROR(V138/$AC138),"",(V138/$AC138))</f>
        <v>0</v>
      </c>
      <c r="AM138" s="159">
        <f>IF(ISERROR(X138/$AC138),"",(X138/$AC138))</f>
        <v>0</v>
      </c>
      <c r="AN138" s="159">
        <f>IF(ISERROR(Z138/$AC138),"",(Z138/$AC138))</f>
        <v>0</v>
      </c>
      <c r="AO138" s="159">
        <f>IF(ISERROR(AB138/$AC138),"",(AB138/$AC138))</f>
        <v>0</v>
      </c>
      <c r="AP138" s="160">
        <f>SUM(AD138:AO138)</f>
        <v>1</v>
      </c>
      <c r="AQ138" t="s" s="161">
        <f>B138</f>
        <v>336</v>
      </c>
    </row>
    <row r="139" s="140" customFormat="1" ht="17" customHeight="1">
      <c r="B139" t="s" s="152">
        <v>338</v>
      </c>
      <c r="C139" s="153">
        <v>2</v>
      </c>
      <c r="D139" s="153">
        <v>72</v>
      </c>
      <c r="E139" t="s" s="153">
        <v>339</v>
      </c>
      <c r="F139" s="154">
        <v>10</v>
      </c>
      <c r="G139" t="s" s="155">
        <f t="shared" si="0"/>
        <v>26</v>
      </c>
      <c r="H139" s="156">
        <v>0.25</v>
      </c>
      <c r="I139" t="s" s="155">
        <f t="shared" si="1"/>
        <v>28</v>
      </c>
      <c r="J139" s="156"/>
      <c r="K139" t="s" s="155">
        <f t="shared" si="2"/>
        <v>30</v>
      </c>
      <c r="L139" s="156">
        <v>0.0625</v>
      </c>
      <c r="M139" t="s" s="155">
        <f t="shared" si="3"/>
        <v>32</v>
      </c>
      <c r="N139" s="156"/>
      <c r="O139" t="s" s="155">
        <f t="shared" si="4"/>
        <v>34</v>
      </c>
      <c r="P139" s="156"/>
      <c r="Q139" t="s" s="155">
        <f t="shared" si="5"/>
        <v>36</v>
      </c>
      <c r="R139" s="156"/>
      <c r="S139" t="s" s="155">
        <f t="shared" si="6"/>
        <v>38</v>
      </c>
      <c r="T139" s="156">
        <v>0.0625</v>
      </c>
      <c r="U139" t="s" s="155">
        <f t="shared" si="7"/>
        <v>40</v>
      </c>
      <c r="V139" s="156"/>
      <c r="W139" s="162"/>
      <c r="X139" s="163"/>
      <c r="Y139" s="162"/>
      <c r="Z139" s="163"/>
      <c r="AA139" s="162"/>
      <c r="AB139" s="163"/>
      <c r="AC139" s="157">
        <f>F139+H139+J139+L139+N139+P139+R139+T139+V139+X139+Z139+AB139</f>
        <v>10.375</v>
      </c>
      <c r="AD139" s="158">
        <f>IF(ISERROR(F139/$AC139),"",(F139/$AC139))</f>
        <v>0.963855421686747</v>
      </c>
      <c r="AE139" s="159">
        <f>IF(ISERROR(H139/$AC139),"",(H139/$AC139))</f>
        <v>0.02409638554216868</v>
      </c>
      <c r="AF139" s="159">
        <f>IF(ISERROR(J139/$AC139),"",(J139/$AC139))</f>
        <v>0</v>
      </c>
      <c r="AG139" s="159">
        <f>IF(ISERROR(L139/$AC139),"",(L139/$AC139))</f>
        <v>0.006024096385542169</v>
      </c>
      <c r="AH139" s="159">
        <f>IF(ISERROR(N139/$AC139),"",(N139/$AC139))</f>
        <v>0</v>
      </c>
      <c r="AI139" s="159">
        <f>IF(ISERROR(P139/$AC139),"",(P139/$AC139))</f>
        <v>0</v>
      </c>
      <c r="AJ139" s="159">
        <f>IF(ISERROR(R139/$AC139),"",(R139/$AC139))</f>
        <v>0</v>
      </c>
      <c r="AK139" s="159">
        <f>IF(ISERROR(T139/$AC139),"",(T139/$AC139))</f>
        <v>0.006024096385542169</v>
      </c>
      <c r="AL139" s="159">
        <f>IF(ISERROR(V139/$AC139),"",(V139/$AC139))</f>
        <v>0</v>
      </c>
      <c r="AM139" s="159">
        <f>IF(ISERROR(X139/$AC139),"",(X139/$AC139))</f>
        <v>0</v>
      </c>
      <c r="AN139" s="159">
        <f>IF(ISERROR(Z139/$AC139),"",(Z139/$AC139))</f>
        <v>0</v>
      </c>
      <c r="AO139" s="159">
        <f>IF(ISERROR(AB139/$AC139),"",(AB139/$AC139))</f>
        <v>0</v>
      </c>
      <c r="AP139" s="160">
        <f>SUM(AD139:AO139)</f>
        <v>0.9999999999999999</v>
      </c>
      <c r="AQ139" t="s" s="161">
        <f>B139</f>
        <v>338</v>
      </c>
    </row>
    <row r="140" s="140" customFormat="1" ht="17" customHeight="1">
      <c r="B140" t="s" s="152">
        <v>340</v>
      </c>
      <c r="C140" s="153">
        <v>2</v>
      </c>
      <c r="D140" s="153">
        <v>73</v>
      </c>
      <c r="E140" t="s" s="153">
        <v>341</v>
      </c>
      <c r="F140" s="154">
        <v>10</v>
      </c>
      <c r="G140" t="s" s="155">
        <f t="shared" si="0"/>
        <v>26</v>
      </c>
      <c r="H140" s="156">
        <v>0.125</v>
      </c>
      <c r="I140" t="s" s="155">
        <f t="shared" si="1"/>
        <v>28</v>
      </c>
      <c r="J140" s="156">
        <v>0.125</v>
      </c>
      <c r="K140" t="s" s="155">
        <f t="shared" si="2"/>
        <v>30</v>
      </c>
      <c r="L140" s="156"/>
      <c r="M140" t="s" s="155">
        <f t="shared" si="3"/>
        <v>32</v>
      </c>
      <c r="N140" s="156"/>
      <c r="O140" t="s" s="155">
        <f t="shared" si="4"/>
        <v>34</v>
      </c>
      <c r="P140" s="156"/>
      <c r="Q140" t="s" s="155">
        <f t="shared" si="5"/>
        <v>36</v>
      </c>
      <c r="R140" s="156"/>
      <c r="S140" t="s" s="155">
        <f t="shared" si="6"/>
        <v>38</v>
      </c>
      <c r="T140" s="156"/>
      <c r="U140" t="s" s="155">
        <f t="shared" si="7"/>
        <v>40</v>
      </c>
      <c r="V140" s="156"/>
      <c r="W140" s="162"/>
      <c r="X140" s="163"/>
      <c r="Y140" s="162"/>
      <c r="Z140" s="163"/>
      <c r="AA140" s="162"/>
      <c r="AB140" s="163"/>
      <c r="AC140" s="157">
        <f>F140+H140+J140+L140+N140+P140+R140+T140+V140+X140+Z140+AB140</f>
        <v>10.25</v>
      </c>
      <c r="AD140" s="158">
        <f>IF(ISERROR(F140/$AC140),"",(F140/$AC140))</f>
        <v>0.975609756097561</v>
      </c>
      <c r="AE140" s="159">
        <f>IF(ISERROR(H140/$AC140),"",(H140/$AC140))</f>
        <v>0.01219512195121951</v>
      </c>
      <c r="AF140" s="159">
        <f>IF(ISERROR(J140/$AC140),"",(J140/$AC140))</f>
        <v>0.01219512195121951</v>
      </c>
      <c r="AG140" s="159">
        <f>IF(ISERROR(L140/$AC140),"",(L140/$AC140))</f>
        <v>0</v>
      </c>
      <c r="AH140" s="159">
        <f>IF(ISERROR(N140/$AC140),"",(N140/$AC140))</f>
        <v>0</v>
      </c>
      <c r="AI140" s="159">
        <f>IF(ISERROR(P140/$AC140),"",(P140/$AC140))</f>
        <v>0</v>
      </c>
      <c r="AJ140" s="159">
        <f>IF(ISERROR(R140/$AC140),"",(R140/$AC140))</f>
        <v>0</v>
      </c>
      <c r="AK140" s="159">
        <f>IF(ISERROR(T140/$AC140),"",(T140/$AC140))</f>
        <v>0</v>
      </c>
      <c r="AL140" s="159">
        <f>IF(ISERROR(V140/$AC140),"",(V140/$AC140))</f>
        <v>0</v>
      </c>
      <c r="AM140" s="159">
        <f>IF(ISERROR(X140/$AC140),"",(X140/$AC140))</f>
        <v>0</v>
      </c>
      <c r="AN140" s="159">
        <f>IF(ISERROR(Z140/$AC140),"",(Z140/$AC140))</f>
        <v>0</v>
      </c>
      <c r="AO140" s="159">
        <f>IF(ISERROR(AB140/$AC140),"",(AB140/$AC140))</f>
        <v>0</v>
      </c>
      <c r="AP140" s="160">
        <f>SUM(AD140:AO140)</f>
        <v>1</v>
      </c>
      <c r="AQ140" t="s" s="161">
        <f>B140</f>
        <v>340</v>
      </c>
    </row>
    <row r="141" s="140" customFormat="1" ht="17" customHeight="1">
      <c r="B141" t="s" s="152">
        <v>342</v>
      </c>
      <c r="C141" s="153">
        <v>2</v>
      </c>
      <c r="D141" s="153">
        <v>74</v>
      </c>
      <c r="E141" t="s" s="153">
        <v>343</v>
      </c>
      <c r="F141" s="154">
        <v>10</v>
      </c>
      <c r="G141" t="s" s="155">
        <f t="shared" si="0"/>
        <v>26</v>
      </c>
      <c r="H141" s="156">
        <v>0.5</v>
      </c>
      <c r="I141" t="s" s="155">
        <f t="shared" si="1"/>
        <v>28</v>
      </c>
      <c r="J141" s="156">
        <v>0.125</v>
      </c>
      <c r="K141" t="s" s="155">
        <f t="shared" si="2"/>
        <v>30</v>
      </c>
      <c r="L141" s="156"/>
      <c r="M141" t="s" s="155">
        <f t="shared" si="3"/>
        <v>32</v>
      </c>
      <c r="N141" s="156"/>
      <c r="O141" t="s" s="155">
        <f t="shared" si="4"/>
        <v>34</v>
      </c>
      <c r="P141" s="156"/>
      <c r="Q141" t="s" s="155">
        <f t="shared" si="5"/>
        <v>36</v>
      </c>
      <c r="R141" s="156"/>
      <c r="S141" t="s" s="155">
        <f t="shared" si="6"/>
        <v>38</v>
      </c>
      <c r="T141" s="156"/>
      <c r="U141" t="s" s="155">
        <f t="shared" si="7"/>
        <v>40</v>
      </c>
      <c r="V141" s="156"/>
      <c r="W141" s="162"/>
      <c r="X141" s="163"/>
      <c r="Y141" s="162"/>
      <c r="Z141" s="163"/>
      <c r="AA141" s="162"/>
      <c r="AB141" s="163"/>
      <c r="AC141" s="157">
        <f>F141+H141+J141+L141+N141+P141+R141+T141+V141+X141+Z141+AB141</f>
        <v>10.625</v>
      </c>
      <c r="AD141" s="158">
        <f>IF(ISERROR(F141/$AC141),"",(F141/$AC141))</f>
        <v>0.9411764705882353</v>
      </c>
      <c r="AE141" s="159">
        <f>IF(ISERROR(H141/$AC141),"",(H141/$AC141))</f>
        <v>0.04705882352941176</v>
      </c>
      <c r="AF141" s="159">
        <f>IF(ISERROR(J141/$AC141),"",(J141/$AC141))</f>
        <v>0.01176470588235294</v>
      </c>
      <c r="AG141" s="159">
        <f>IF(ISERROR(L141/$AC141),"",(L141/$AC141))</f>
        <v>0</v>
      </c>
      <c r="AH141" s="159">
        <f>IF(ISERROR(N141/$AC141),"",(N141/$AC141))</f>
        <v>0</v>
      </c>
      <c r="AI141" s="159">
        <f>IF(ISERROR(P141/$AC141),"",(P141/$AC141))</f>
        <v>0</v>
      </c>
      <c r="AJ141" s="159">
        <f>IF(ISERROR(R141/$AC141),"",(R141/$AC141))</f>
        <v>0</v>
      </c>
      <c r="AK141" s="159">
        <f>IF(ISERROR(T141/$AC141),"",(T141/$AC141))</f>
        <v>0</v>
      </c>
      <c r="AL141" s="159">
        <f>IF(ISERROR(V141/$AC141),"",(V141/$AC141))</f>
        <v>0</v>
      </c>
      <c r="AM141" s="159">
        <f>IF(ISERROR(X141/$AC141),"",(X141/$AC141))</f>
        <v>0</v>
      </c>
      <c r="AN141" s="159">
        <f>IF(ISERROR(Z141/$AC141),"",(Z141/$AC141))</f>
        <v>0</v>
      </c>
      <c r="AO141" s="159">
        <f>IF(ISERROR(AB141/$AC141),"",(AB141/$AC141))</f>
        <v>0</v>
      </c>
      <c r="AP141" s="160">
        <f>SUM(AD141:AO141)</f>
        <v>1</v>
      </c>
      <c r="AQ141" t="s" s="161">
        <f>B141</f>
        <v>342</v>
      </c>
    </row>
    <row r="142" s="140" customFormat="1" ht="17" customHeight="1">
      <c r="B142" t="s" s="152">
        <v>344</v>
      </c>
      <c r="C142" s="153">
        <v>2</v>
      </c>
      <c r="D142" s="153">
        <v>75</v>
      </c>
      <c r="E142" t="s" s="153">
        <v>345</v>
      </c>
      <c r="F142" s="154">
        <v>10</v>
      </c>
      <c r="G142" t="s" s="155">
        <f t="shared" si="0"/>
        <v>26</v>
      </c>
      <c r="H142" s="156">
        <v>1</v>
      </c>
      <c r="I142" t="s" s="155">
        <f t="shared" si="1"/>
        <v>28</v>
      </c>
      <c r="J142" s="156">
        <v>0.125</v>
      </c>
      <c r="K142" t="s" s="155">
        <f t="shared" si="2"/>
        <v>30</v>
      </c>
      <c r="L142" s="156"/>
      <c r="M142" t="s" s="155">
        <f t="shared" si="3"/>
        <v>32</v>
      </c>
      <c r="N142" s="156"/>
      <c r="O142" t="s" s="155">
        <f t="shared" si="4"/>
        <v>34</v>
      </c>
      <c r="P142" s="156"/>
      <c r="Q142" t="s" s="155">
        <f t="shared" si="5"/>
        <v>36</v>
      </c>
      <c r="R142" s="156"/>
      <c r="S142" t="s" s="155">
        <f t="shared" si="6"/>
        <v>38</v>
      </c>
      <c r="T142" s="156"/>
      <c r="U142" t="s" s="155">
        <f t="shared" si="7"/>
        <v>40</v>
      </c>
      <c r="V142" s="156"/>
      <c r="W142" s="162"/>
      <c r="X142" s="163"/>
      <c r="Y142" s="162"/>
      <c r="Z142" s="163"/>
      <c r="AA142" s="162"/>
      <c r="AB142" s="163"/>
      <c r="AC142" s="157">
        <f>F142+H142+J142+L142+N142+P142+R142+T142+V142+X142+Z142+AB142</f>
        <v>11.125</v>
      </c>
      <c r="AD142" s="158">
        <f>IF(ISERROR(F142/$AC142),"",(F142/$AC142))</f>
        <v>0.898876404494382</v>
      </c>
      <c r="AE142" s="159">
        <f>IF(ISERROR(H142/$AC142),"",(H142/$AC142))</f>
        <v>0.0898876404494382</v>
      </c>
      <c r="AF142" s="159">
        <f>IF(ISERROR(J142/$AC142),"",(J142/$AC142))</f>
        <v>0.01123595505617977</v>
      </c>
      <c r="AG142" s="159">
        <f>IF(ISERROR(L142/$AC142),"",(L142/$AC142))</f>
        <v>0</v>
      </c>
      <c r="AH142" s="159">
        <f>IF(ISERROR(N142/$AC142),"",(N142/$AC142))</f>
        <v>0</v>
      </c>
      <c r="AI142" s="159">
        <f>IF(ISERROR(P142/$AC142),"",(P142/$AC142))</f>
        <v>0</v>
      </c>
      <c r="AJ142" s="159">
        <f>IF(ISERROR(R142/$AC142),"",(R142/$AC142))</f>
        <v>0</v>
      </c>
      <c r="AK142" s="159">
        <f>IF(ISERROR(T142/$AC142),"",(T142/$AC142))</f>
        <v>0</v>
      </c>
      <c r="AL142" s="159">
        <f>IF(ISERROR(V142/$AC142),"",(V142/$AC142))</f>
        <v>0</v>
      </c>
      <c r="AM142" s="159">
        <f>IF(ISERROR(X142/$AC142),"",(X142/$AC142))</f>
        <v>0</v>
      </c>
      <c r="AN142" s="159">
        <f>IF(ISERROR(Z142/$AC142),"",(Z142/$AC142))</f>
        <v>0</v>
      </c>
      <c r="AO142" s="159">
        <f>IF(ISERROR(AB142/$AC142),"",(AB142/$AC142))</f>
        <v>0</v>
      </c>
      <c r="AP142" s="160">
        <f>SUM(AD142:AO142)</f>
        <v>1</v>
      </c>
      <c r="AQ142" t="s" s="161">
        <f>B142</f>
        <v>344</v>
      </c>
    </row>
    <row r="143" s="140" customFormat="1" ht="17" customHeight="1">
      <c r="B143" t="s" s="152">
        <v>20</v>
      </c>
      <c r="C143" s="153">
        <v>2</v>
      </c>
      <c r="D143" s="153">
        <v>76</v>
      </c>
      <c r="E143" t="s" s="153">
        <v>346</v>
      </c>
      <c r="F143" s="154">
        <v>10</v>
      </c>
      <c r="G143" t="s" s="155">
        <f t="shared" si="0"/>
        <v>26</v>
      </c>
      <c r="H143" s="156">
        <v>1</v>
      </c>
      <c r="I143" t="s" s="155">
        <f t="shared" si="1"/>
        <v>28</v>
      </c>
      <c r="J143" s="156"/>
      <c r="K143" t="s" s="155">
        <f t="shared" si="2"/>
        <v>30</v>
      </c>
      <c r="L143" s="156">
        <v>0.125</v>
      </c>
      <c r="M143" t="s" s="155">
        <f t="shared" si="3"/>
        <v>32</v>
      </c>
      <c r="N143" s="156"/>
      <c r="O143" t="s" s="155">
        <f t="shared" si="4"/>
        <v>34</v>
      </c>
      <c r="P143" s="156"/>
      <c r="Q143" t="s" s="155">
        <f t="shared" si="5"/>
        <v>36</v>
      </c>
      <c r="R143" s="156"/>
      <c r="S143" t="s" s="155">
        <f t="shared" si="6"/>
        <v>38</v>
      </c>
      <c r="T143" s="156"/>
      <c r="U143" t="s" s="155">
        <f t="shared" si="7"/>
        <v>40</v>
      </c>
      <c r="V143" s="156"/>
      <c r="W143" s="162"/>
      <c r="X143" s="163"/>
      <c r="Y143" s="162"/>
      <c r="Z143" s="163"/>
      <c r="AA143" s="162"/>
      <c r="AB143" s="163"/>
      <c r="AC143" s="157">
        <f>F143+H143+J143+L143+N143+P143+R143+T143+V143+X143+Z143+AB143</f>
        <v>11.125</v>
      </c>
      <c r="AD143" s="158">
        <f>IF(ISERROR(F143/$AC143),"",(F143/$AC143))</f>
        <v>0.898876404494382</v>
      </c>
      <c r="AE143" s="159">
        <f>IF(ISERROR(H143/$AC143),"",(H143/$AC143))</f>
        <v>0.0898876404494382</v>
      </c>
      <c r="AF143" s="159">
        <f>IF(ISERROR(J143/$AC143),"",(J143/$AC143))</f>
        <v>0</v>
      </c>
      <c r="AG143" s="159">
        <f>IF(ISERROR(L143/$AC143),"",(L143/$AC143))</f>
        <v>0.01123595505617977</v>
      </c>
      <c r="AH143" s="159">
        <f>IF(ISERROR(N143/$AC143),"",(N143/$AC143))</f>
        <v>0</v>
      </c>
      <c r="AI143" s="159">
        <f>IF(ISERROR(P143/$AC143),"",(P143/$AC143))</f>
        <v>0</v>
      </c>
      <c r="AJ143" s="159">
        <f>IF(ISERROR(R143/$AC143),"",(R143/$AC143))</f>
        <v>0</v>
      </c>
      <c r="AK143" s="159">
        <f>IF(ISERROR(T143/$AC143),"",(T143/$AC143))</f>
        <v>0</v>
      </c>
      <c r="AL143" s="159">
        <f>IF(ISERROR(V143/$AC143),"",(V143/$AC143))</f>
        <v>0</v>
      </c>
      <c r="AM143" s="159">
        <f>IF(ISERROR(X143/$AC143),"",(X143/$AC143))</f>
        <v>0</v>
      </c>
      <c r="AN143" s="159">
        <f>IF(ISERROR(Z143/$AC143),"",(Z143/$AC143))</f>
        <v>0</v>
      </c>
      <c r="AO143" s="159">
        <f>IF(ISERROR(AB143/$AC143),"",(AB143/$AC143))</f>
        <v>0</v>
      </c>
      <c r="AP143" s="160">
        <f>SUM(AD143:AO143)</f>
        <v>1</v>
      </c>
      <c r="AQ143" t="s" s="161">
        <f>B143</f>
        <v>20</v>
      </c>
    </row>
    <row r="144" s="140" customFormat="1" ht="17" customHeight="1">
      <c r="B144" t="s" s="152">
        <v>347</v>
      </c>
      <c r="C144" s="153">
        <v>2</v>
      </c>
      <c r="D144" s="153">
        <v>77</v>
      </c>
      <c r="E144" t="s" s="153">
        <v>348</v>
      </c>
      <c r="F144" s="154">
        <v>10</v>
      </c>
      <c r="G144" t="s" s="155">
        <f t="shared" si="0"/>
        <v>26</v>
      </c>
      <c r="H144" s="156">
        <v>0.5</v>
      </c>
      <c r="I144" t="s" s="155">
        <f t="shared" si="1"/>
        <v>28</v>
      </c>
      <c r="J144" s="156"/>
      <c r="K144" t="s" s="155">
        <f t="shared" si="2"/>
        <v>30</v>
      </c>
      <c r="L144" s="156">
        <v>0.125</v>
      </c>
      <c r="M144" t="s" s="155">
        <f t="shared" si="3"/>
        <v>32</v>
      </c>
      <c r="N144" s="156"/>
      <c r="O144" t="s" s="155">
        <f t="shared" si="4"/>
        <v>34</v>
      </c>
      <c r="P144" s="156"/>
      <c r="Q144" t="s" s="155">
        <f t="shared" si="5"/>
        <v>36</v>
      </c>
      <c r="R144" s="156"/>
      <c r="S144" t="s" s="155">
        <f t="shared" si="6"/>
        <v>38</v>
      </c>
      <c r="T144" s="156"/>
      <c r="U144" t="s" s="155">
        <f t="shared" si="7"/>
        <v>40</v>
      </c>
      <c r="V144" s="156"/>
      <c r="W144" s="162"/>
      <c r="X144" s="163"/>
      <c r="Y144" s="162"/>
      <c r="Z144" s="163"/>
      <c r="AA144" s="162"/>
      <c r="AB144" s="163"/>
      <c r="AC144" s="157">
        <f>F144+H144+J144+L144+N144+P144+R144+T144+V144+X144+Z144+AB144</f>
        <v>10.625</v>
      </c>
      <c r="AD144" s="158">
        <f>IF(ISERROR(F144/$AC144),"",(F144/$AC144))</f>
        <v>0.9411764705882353</v>
      </c>
      <c r="AE144" s="159">
        <f>IF(ISERROR(H144/$AC144),"",(H144/$AC144))</f>
        <v>0.04705882352941176</v>
      </c>
      <c r="AF144" s="159">
        <f>IF(ISERROR(J144/$AC144),"",(J144/$AC144))</f>
        <v>0</v>
      </c>
      <c r="AG144" s="159">
        <f>IF(ISERROR(L144/$AC144),"",(L144/$AC144))</f>
        <v>0.01176470588235294</v>
      </c>
      <c r="AH144" s="159">
        <f>IF(ISERROR(N144/$AC144),"",(N144/$AC144))</f>
        <v>0</v>
      </c>
      <c r="AI144" s="159">
        <f>IF(ISERROR(P144/$AC144),"",(P144/$AC144))</f>
        <v>0</v>
      </c>
      <c r="AJ144" s="159">
        <f>IF(ISERROR(R144/$AC144),"",(R144/$AC144))</f>
        <v>0</v>
      </c>
      <c r="AK144" s="159">
        <f>IF(ISERROR(T144/$AC144),"",(T144/$AC144))</f>
        <v>0</v>
      </c>
      <c r="AL144" s="159">
        <f>IF(ISERROR(V144/$AC144),"",(V144/$AC144))</f>
        <v>0</v>
      </c>
      <c r="AM144" s="159">
        <f>IF(ISERROR(X144/$AC144),"",(X144/$AC144))</f>
        <v>0</v>
      </c>
      <c r="AN144" s="159">
        <f>IF(ISERROR(Z144/$AC144),"",(Z144/$AC144))</f>
        <v>0</v>
      </c>
      <c r="AO144" s="159">
        <f>IF(ISERROR(AB144/$AC144),"",(AB144/$AC144))</f>
        <v>0</v>
      </c>
      <c r="AP144" s="160">
        <f>SUM(AD144:AO144)</f>
        <v>1</v>
      </c>
      <c r="AQ144" t="s" s="161">
        <f>B144</f>
        <v>347</v>
      </c>
    </row>
    <row r="145" s="140" customFormat="1" ht="17" customHeight="1">
      <c r="B145" t="s" s="152">
        <v>349</v>
      </c>
      <c r="C145" s="153">
        <v>2</v>
      </c>
      <c r="D145" s="153">
        <v>78</v>
      </c>
      <c r="E145" t="s" s="153">
        <v>350</v>
      </c>
      <c r="F145" s="154">
        <v>10</v>
      </c>
      <c r="G145" t="s" s="155">
        <f t="shared" si="0"/>
        <v>26</v>
      </c>
      <c r="H145" s="156">
        <v>0.5</v>
      </c>
      <c r="I145" t="s" s="155">
        <f t="shared" si="1"/>
        <v>28</v>
      </c>
      <c r="J145" s="156"/>
      <c r="K145" t="s" s="155">
        <f t="shared" si="2"/>
        <v>30</v>
      </c>
      <c r="L145" s="156">
        <v>0.5</v>
      </c>
      <c r="M145" t="s" s="155">
        <f t="shared" si="3"/>
        <v>32</v>
      </c>
      <c r="N145" s="156"/>
      <c r="O145" t="s" s="155">
        <f t="shared" si="4"/>
        <v>34</v>
      </c>
      <c r="P145" s="156"/>
      <c r="Q145" t="s" s="155">
        <f t="shared" si="5"/>
        <v>36</v>
      </c>
      <c r="R145" s="156"/>
      <c r="S145" t="s" s="155">
        <f t="shared" si="6"/>
        <v>38</v>
      </c>
      <c r="T145" s="156"/>
      <c r="U145" t="s" s="155">
        <f t="shared" si="7"/>
        <v>40</v>
      </c>
      <c r="V145" s="156"/>
      <c r="W145" s="162"/>
      <c r="X145" s="163"/>
      <c r="Y145" s="162"/>
      <c r="Z145" s="163"/>
      <c r="AA145" s="162"/>
      <c r="AB145" s="163"/>
      <c r="AC145" s="157">
        <f>F145+H145+J145+L145+N145+P145+R145+T145+V145+X145+Z145+AB145</f>
        <v>11</v>
      </c>
      <c r="AD145" s="158">
        <f>IF(ISERROR(F145/$AC145),"",(F145/$AC145))</f>
        <v>0.9090909090909091</v>
      </c>
      <c r="AE145" s="159">
        <f>IF(ISERROR(H145/$AC145),"",(H145/$AC145))</f>
        <v>0.04545454545454546</v>
      </c>
      <c r="AF145" s="159">
        <f>IF(ISERROR(J145/$AC145),"",(J145/$AC145))</f>
        <v>0</v>
      </c>
      <c r="AG145" s="159">
        <f>IF(ISERROR(L145/$AC145),"",(L145/$AC145))</f>
        <v>0.04545454545454546</v>
      </c>
      <c r="AH145" s="159">
        <f>IF(ISERROR(N145/$AC145),"",(N145/$AC145))</f>
        <v>0</v>
      </c>
      <c r="AI145" s="159">
        <f>IF(ISERROR(P145/$AC145),"",(P145/$AC145))</f>
        <v>0</v>
      </c>
      <c r="AJ145" s="159">
        <f>IF(ISERROR(R145/$AC145),"",(R145/$AC145))</f>
        <v>0</v>
      </c>
      <c r="AK145" s="159">
        <f>IF(ISERROR(T145/$AC145),"",(T145/$AC145))</f>
        <v>0</v>
      </c>
      <c r="AL145" s="159">
        <f>IF(ISERROR(V145/$AC145),"",(V145/$AC145))</f>
        <v>0</v>
      </c>
      <c r="AM145" s="159">
        <f>IF(ISERROR(X145/$AC145),"",(X145/$AC145))</f>
        <v>0</v>
      </c>
      <c r="AN145" s="159">
        <f>IF(ISERROR(Z145/$AC145),"",(Z145/$AC145))</f>
        <v>0</v>
      </c>
      <c r="AO145" s="159">
        <f>IF(ISERROR(AB145/$AC145),"",(AB145/$AC145))</f>
        <v>0</v>
      </c>
      <c r="AP145" s="160">
        <f>SUM(AD145:AO145)</f>
        <v>0.9999999999999999</v>
      </c>
      <c r="AQ145" t="s" s="161">
        <f>B145</f>
        <v>349</v>
      </c>
    </row>
    <row r="146" s="140" customFormat="1" ht="17" customHeight="1">
      <c r="B146" t="s" s="152">
        <v>351</v>
      </c>
      <c r="C146" s="153">
        <v>2</v>
      </c>
      <c r="D146" s="153">
        <v>79</v>
      </c>
      <c r="E146" t="s" s="153">
        <v>352</v>
      </c>
      <c r="F146" s="154">
        <v>10</v>
      </c>
      <c r="G146" t="s" s="155">
        <f t="shared" si="0"/>
        <v>26</v>
      </c>
      <c r="H146" s="156">
        <v>1</v>
      </c>
      <c r="I146" t="s" s="155">
        <f t="shared" si="1"/>
        <v>28</v>
      </c>
      <c r="J146" s="156"/>
      <c r="K146" t="s" s="155">
        <f t="shared" si="2"/>
        <v>30</v>
      </c>
      <c r="L146" s="156">
        <v>0.5</v>
      </c>
      <c r="M146" t="s" s="155">
        <f t="shared" si="3"/>
        <v>32</v>
      </c>
      <c r="N146" s="156"/>
      <c r="O146" t="s" s="155">
        <f t="shared" si="4"/>
        <v>34</v>
      </c>
      <c r="P146" s="156"/>
      <c r="Q146" t="s" s="155">
        <f t="shared" si="5"/>
        <v>36</v>
      </c>
      <c r="R146" s="156"/>
      <c r="S146" t="s" s="155">
        <f t="shared" si="6"/>
        <v>38</v>
      </c>
      <c r="T146" s="156"/>
      <c r="U146" t="s" s="155">
        <f t="shared" si="7"/>
        <v>40</v>
      </c>
      <c r="V146" s="156"/>
      <c r="W146" s="162"/>
      <c r="X146" s="163"/>
      <c r="Y146" s="162"/>
      <c r="Z146" s="163"/>
      <c r="AA146" s="162"/>
      <c r="AB146" s="163"/>
      <c r="AC146" s="157">
        <f>F146+H146+J146+L146+N146+P146+R146+T146+V146+X146+Z146+AB146</f>
        <v>11.5</v>
      </c>
      <c r="AD146" s="158">
        <f>IF(ISERROR(F146/$AC146),"",(F146/$AC146))</f>
        <v>0.8695652173913043</v>
      </c>
      <c r="AE146" s="159">
        <f>IF(ISERROR(H146/$AC146),"",(H146/$AC146))</f>
        <v>0.08695652173913043</v>
      </c>
      <c r="AF146" s="159">
        <f>IF(ISERROR(J146/$AC146),"",(J146/$AC146))</f>
        <v>0</v>
      </c>
      <c r="AG146" s="159">
        <f>IF(ISERROR(L146/$AC146),"",(L146/$AC146))</f>
        <v>0.04347826086956522</v>
      </c>
      <c r="AH146" s="159">
        <f>IF(ISERROR(N146/$AC146),"",(N146/$AC146))</f>
        <v>0</v>
      </c>
      <c r="AI146" s="159">
        <f>IF(ISERROR(P146/$AC146),"",(P146/$AC146))</f>
        <v>0</v>
      </c>
      <c r="AJ146" s="159">
        <f>IF(ISERROR(R146/$AC146),"",(R146/$AC146))</f>
        <v>0</v>
      </c>
      <c r="AK146" s="159">
        <f>IF(ISERROR(T146/$AC146),"",(T146/$AC146))</f>
        <v>0</v>
      </c>
      <c r="AL146" s="159">
        <f>IF(ISERROR(V146/$AC146),"",(V146/$AC146))</f>
        <v>0</v>
      </c>
      <c r="AM146" s="159">
        <f>IF(ISERROR(X146/$AC146),"",(X146/$AC146))</f>
        <v>0</v>
      </c>
      <c r="AN146" s="159">
        <f>IF(ISERROR(Z146/$AC146),"",(Z146/$AC146))</f>
        <v>0</v>
      </c>
      <c r="AO146" s="159">
        <f>IF(ISERROR(AB146/$AC146),"",(AB146/$AC146))</f>
        <v>0</v>
      </c>
      <c r="AP146" s="160">
        <f>SUM(AD146:AO146)</f>
        <v>1</v>
      </c>
      <c r="AQ146" t="s" s="161">
        <f>B146</f>
        <v>351</v>
      </c>
    </row>
    <row r="147" s="140" customFormat="1" ht="17" customHeight="1">
      <c r="B147" t="s" s="152">
        <v>353</v>
      </c>
      <c r="C147" s="153">
        <v>2</v>
      </c>
      <c r="D147" s="153">
        <v>80</v>
      </c>
      <c r="E147" t="s" s="153">
        <v>354</v>
      </c>
      <c r="F147" s="154">
        <v>10</v>
      </c>
      <c r="G147" t="s" s="155">
        <f t="shared" si="0"/>
        <v>26</v>
      </c>
      <c r="H147" s="156"/>
      <c r="I147" t="s" s="155">
        <f t="shared" si="1"/>
        <v>28</v>
      </c>
      <c r="J147" s="156"/>
      <c r="K147" t="s" s="155">
        <f t="shared" si="2"/>
        <v>30</v>
      </c>
      <c r="L147" s="156">
        <v>0.5</v>
      </c>
      <c r="M147" t="s" s="155">
        <f t="shared" si="3"/>
        <v>32</v>
      </c>
      <c r="N147" s="156">
        <v>0.5</v>
      </c>
      <c r="O147" t="s" s="155">
        <f t="shared" si="4"/>
        <v>34</v>
      </c>
      <c r="P147" s="156"/>
      <c r="Q147" t="s" s="155">
        <f t="shared" si="5"/>
        <v>36</v>
      </c>
      <c r="R147" s="156"/>
      <c r="S147" t="s" s="155">
        <f t="shared" si="6"/>
        <v>38</v>
      </c>
      <c r="T147" s="156"/>
      <c r="U147" t="s" s="155">
        <f t="shared" si="7"/>
        <v>40</v>
      </c>
      <c r="V147" s="156"/>
      <c r="W147" s="162"/>
      <c r="X147" s="163"/>
      <c r="Y147" s="162"/>
      <c r="Z147" s="163"/>
      <c r="AA147" s="162"/>
      <c r="AB147" s="163"/>
      <c r="AC147" s="157">
        <f>F147+H147+J147+L147+N147+P147+R147+T147+V147+X147+Z147+AB147</f>
        <v>11</v>
      </c>
      <c r="AD147" s="158">
        <f>IF(ISERROR(F147/$AC147),"",(F147/$AC147))</f>
        <v>0.9090909090909091</v>
      </c>
      <c r="AE147" s="159">
        <f>IF(ISERROR(H147/$AC147),"",(H147/$AC147))</f>
        <v>0</v>
      </c>
      <c r="AF147" s="159">
        <f>IF(ISERROR(J147/$AC147),"",(J147/$AC147))</f>
        <v>0</v>
      </c>
      <c r="AG147" s="159">
        <f>IF(ISERROR(L147/$AC147),"",(L147/$AC147))</f>
        <v>0.04545454545454546</v>
      </c>
      <c r="AH147" s="159">
        <f>IF(ISERROR(N147/$AC147),"",(N147/$AC147))</f>
        <v>0.04545454545454546</v>
      </c>
      <c r="AI147" s="159">
        <f>IF(ISERROR(P147/$AC147),"",(P147/$AC147))</f>
        <v>0</v>
      </c>
      <c r="AJ147" s="159">
        <f>IF(ISERROR(R147/$AC147),"",(R147/$AC147))</f>
        <v>0</v>
      </c>
      <c r="AK147" s="159">
        <f>IF(ISERROR(T147/$AC147),"",(T147/$AC147))</f>
        <v>0</v>
      </c>
      <c r="AL147" s="159">
        <f>IF(ISERROR(V147/$AC147),"",(V147/$AC147))</f>
        <v>0</v>
      </c>
      <c r="AM147" s="159">
        <f>IF(ISERROR(X147/$AC147),"",(X147/$AC147))</f>
        <v>0</v>
      </c>
      <c r="AN147" s="159">
        <f>IF(ISERROR(Z147/$AC147),"",(Z147/$AC147))</f>
        <v>0</v>
      </c>
      <c r="AO147" s="159">
        <f>IF(ISERROR(AB147/$AC147),"",(AB147/$AC147))</f>
        <v>0</v>
      </c>
      <c r="AP147" s="160">
        <f>SUM(AD147:AO147)</f>
        <v>0.9999999999999999</v>
      </c>
      <c r="AQ147" t="s" s="161">
        <f>B147</f>
        <v>353</v>
      </c>
    </row>
    <row r="148" s="140" customFormat="1" ht="17" customHeight="1">
      <c r="B148" t="s" s="152">
        <v>355</v>
      </c>
      <c r="C148" s="153">
        <v>2</v>
      </c>
      <c r="D148" s="153">
        <v>81</v>
      </c>
      <c r="E148" t="s" s="153">
        <v>356</v>
      </c>
      <c r="F148" s="154">
        <v>10</v>
      </c>
      <c r="G148" t="s" s="155">
        <f t="shared" si="0"/>
        <v>26</v>
      </c>
      <c r="H148" s="156"/>
      <c r="I148" t="s" s="155">
        <f t="shared" si="1"/>
        <v>28</v>
      </c>
      <c r="J148" s="156"/>
      <c r="K148" t="s" s="155">
        <f t="shared" si="2"/>
        <v>30</v>
      </c>
      <c r="L148" s="156">
        <v>0.5</v>
      </c>
      <c r="M148" t="s" s="155">
        <f t="shared" si="3"/>
        <v>32</v>
      </c>
      <c r="N148" s="156">
        <v>0.125</v>
      </c>
      <c r="O148" t="s" s="155">
        <f t="shared" si="4"/>
        <v>34</v>
      </c>
      <c r="P148" s="156"/>
      <c r="Q148" t="s" s="155">
        <f t="shared" si="5"/>
        <v>36</v>
      </c>
      <c r="R148" s="156"/>
      <c r="S148" t="s" s="155">
        <f t="shared" si="6"/>
        <v>38</v>
      </c>
      <c r="T148" s="156"/>
      <c r="U148" t="s" s="155">
        <f t="shared" si="7"/>
        <v>40</v>
      </c>
      <c r="V148" s="156"/>
      <c r="W148" s="162"/>
      <c r="X148" s="163"/>
      <c r="Y148" s="162"/>
      <c r="Z148" s="163"/>
      <c r="AA148" s="162"/>
      <c r="AB148" s="163"/>
      <c r="AC148" s="157">
        <f>F148+H148+J148+L148+N148+P148+R148+T148+V148+X148+Z148+AB148</f>
        <v>10.625</v>
      </c>
      <c r="AD148" s="158">
        <f>IF(ISERROR(F148/$AC148),"",(F148/$AC148))</f>
        <v>0.9411764705882353</v>
      </c>
      <c r="AE148" s="159">
        <f>IF(ISERROR(H148/$AC148),"",(H148/$AC148))</f>
        <v>0</v>
      </c>
      <c r="AF148" s="159">
        <f>IF(ISERROR(J148/$AC148),"",(J148/$AC148))</f>
        <v>0</v>
      </c>
      <c r="AG148" s="159">
        <f>IF(ISERROR(L148/$AC148),"",(L148/$AC148))</f>
        <v>0.04705882352941176</v>
      </c>
      <c r="AH148" s="159">
        <f>IF(ISERROR(N148/$AC148),"",(N148/$AC148))</f>
        <v>0.01176470588235294</v>
      </c>
      <c r="AI148" s="159">
        <f>IF(ISERROR(P148/$AC148),"",(P148/$AC148))</f>
        <v>0</v>
      </c>
      <c r="AJ148" s="159">
        <f>IF(ISERROR(R148/$AC148),"",(R148/$AC148))</f>
        <v>0</v>
      </c>
      <c r="AK148" s="159">
        <f>IF(ISERROR(T148/$AC148),"",(T148/$AC148))</f>
        <v>0</v>
      </c>
      <c r="AL148" s="159">
        <f>IF(ISERROR(V148/$AC148),"",(V148/$AC148))</f>
        <v>0</v>
      </c>
      <c r="AM148" s="159">
        <f>IF(ISERROR(X148/$AC148),"",(X148/$AC148))</f>
        <v>0</v>
      </c>
      <c r="AN148" s="159">
        <f>IF(ISERROR(Z148/$AC148),"",(Z148/$AC148))</f>
        <v>0</v>
      </c>
      <c r="AO148" s="159">
        <f>IF(ISERROR(AB148/$AC148),"",(AB148/$AC148))</f>
        <v>0</v>
      </c>
      <c r="AP148" s="160">
        <f>SUM(AD148:AO148)</f>
        <v>1</v>
      </c>
      <c r="AQ148" t="s" s="161">
        <f>B148</f>
        <v>355</v>
      </c>
    </row>
    <row r="149" s="140" customFormat="1" ht="17" customHeight="1">
      <c r="B149" t="s" s="152">
        <v>357</v>
      </c>
      <c r="C149" s="153">
        <v>2</v>
      </c>
      <c r="D149" s="153">
        <v>82</v>
      </c>
      <c r="E149" t="s" s="153">
        <v>358</v>
      </c>
      <c r="F149" s="154">
        <v>10</v>
      </c>
      <c r="G149" t="s" s="155">
        <f t="shared" si="0"/>
        <v>26</v>
      </c>
      <c r="H149" s="156"/>
      <c r="I149" t="s" s="155">
        <f t="shared" si="1"/>
        <v>28</v>
      </c>
      <c r="J149" s="156"/>
      <c r="K149" t="s" s="155">
        <f t="shared" si="2"/>
        <v>30</v>
      </c>
      <c r="L149" s="156">
        <v>1</v>
      </c>
      <c r="M149" t="s" s="155">
        <f t="shared" si="3"/>
        <v>32</v>
      </c>
      <c r="N149" s="156"/>
      <c r="O149" t="s" s="155">
        <f t="shared" si="4"/>
        <v>34</v>
      </c>
      <c r="P149" s="156">
        <v>0.125</v>
      </c>
      <c r="Q149" t="s" s="155">
        <f t="shared" si="5"/>
        <v>36</v>
      </c>
      <c r="R149" s="156"/>
      <c r="S149" t="s" s="155">
        <f t="shared" si="6"/>
        <v>38</v>
      </c>
      <c r="T149" s="156"/>
      <c r="U149" t="s" s="155">
        <f t="shared" si="7"/>
        <v>40</v>
      </c>
      <c r="V149" s="156"/>
      <c r="W149" s="162"/>
      <c r="X149" s="163"/>
      <c r="Y149" s="162"/>
      <c r="Z149" s="163"/>
      <c r="AA149" s="162"/>
      <c r="AB149" s="163"/>
      <c r="AC149" s="157">
        <f>F149+H149+J149+L149+N149+P149+R149+T149+V149+X149+Z149+AB149</f>
        <v>11.125</v>
      </c>
      <c r="AD149" s="158">
        <f>IF(ISERROR(F149/$AC149),"",(F149/$AC149))</f>
        <v>0.898876404494382</v>
      </c>
      <c r="AE149" s="159">
        <f>IF(ISERROR(H149/$AC149),"",(H149/$AC149))</f>
        <v>0</v>
      </c>
      <c r="AF149" s="159">
        <f>IF(ISERROR(J149/$AC149),"",(J149/$AC149))</f>
        <v>0</v>
      </c>
      <c r="AG149" s="159">
        <f>IF(ISERROR(L149/$AC149),"",(L149/$AC149))</f>
        <v>0.0898876404494382</v>
      </c>
      <c r="AH149" s="159">
        <f>IF(ISERROR(N149/$AC149),"",(N149/$AC149))</f>
        <v>0</v>
      </c>
      <c r="AI149" s="159">
        <f>IF(ISERROR(P149/$AC149),"",(P149/$AC149))</f>
        <v>0.01123595505617977</v>
      </c>
      <c r="AJ149" s="159">
        <f>IF(ISERROR(R149/$AC149),"",(R149/$AC149))</f>
        <v>0</v>
      </c>
      <c r="AK149" s="159">
        <f>IF(ISERROR(T149/$AC149),"",(T149/$AC149))</f>
        <v>0</v>
      </c>
      <c r="AL149" s="159">
        <f>IF(ISERROR(V149/$AC149),"",(V149/$AC149))</f>
        <v>0</v>
      </c>
      <c r="AM149" s="159">
        <f>IF(ISERROR(X149/$AC149),"",(X149/$AC149))</f>
        <v>0</v>
      </c>
      <c r="AN149" s="159">
        <f>IF(ISERROR(Z149/$AC149),"",(Z149/$AC149))</f>
        <v>0</v>
      </c>
      <c r="AO149" s="159">
        <f>IF(ISERROR(AB149/$AC149),"",(AB149/$AC149))</f>
        <v>0</v>
      </c>
      <c r="AP149" s="160">
        <f>SUM(AD149:AO149)</f>
        <v>1</v>
      </c>
      <c r="AQ149" t="s" s="161">
        <f>B149</f>
        <v>357</v>
      </c>
    </row>
    <row r="150" s="140" customFormat="1" ht="17" customHeight="1">
      <c r="B150" t="s" s="152">
        <v>359</v>
      </c>
      <c r="C150" s="153">
        <v>2</v>
      </c>
      <c r="D150" s="153">
        <v>83</v>
      </c>
      <c r="E150" t="s" s="153">
        <v>360</v>
      </c>
      <c r="F150" s="154">
        <v>10</v>
      </c>
      <c r="G150" t="s" s="155">
        <f t="shared" si="0"/>
        <v>26</v>
      </c>
      <c r="H150" s="156"/>
      <c r="I150" t="s" s="155">
        <f t="shared" si="1"/>
        <v>28</v>
      </c>
      <c r="J150" s="156"/>
      <c r="K150" t="s" s="155">
        <f t="shared" si="2"/>
        <v>30</v>
      </c>
      <c r="L150" s="156">
        <v>1</v>
      </c>
      <c r="M150" t="s" s="155">
        <f t="shared" si="3"/>
        <v>32</v>
      </c>
      <c r="N150" s="156"/>
      <c r="O150" t="s" s="155">
        <f t="shared" si="4"/>
        <v>34</v>
      </c>
      <c r="P150" s="156">
        <v>0.5</v>
      </c>
      <c r="Q150" t="s" s="155">
        <f t="shared" si="5"/>
        <v>36</v>
      </c>
      <c r="R150" s="156"/>
      <c r="S150" t="s" s="155">
        <f t="shared" si="6"/>
        <v>38</v>
      </c>
      <c r="T150" s="156"/>
      <c r="U150" t="s" s="155">
        <f t="shared" si="7"/>
        <v>40</v>
      </c>
      <c r="V150" s="156"/>
      <c r="W150" s="162"/>
      <c r="X150" s="163"/>
      <c r="Y150" s="162"/>
      <c r="Z150" s="163"/>
      <c r="AA150" s="162"/>
      <c r="AB150" s="163"/>
      <c r="AC150" s="157">
        <f>F150+H150+J150+L150+N150+P150+R150+T150+V150+X150+Z150+AB150</f>
        <v>11.5</v>
      </c>
      <c r="AD150" s="158">
        <f>IF(ISERROR(F150/$AC150),"",(F150/$AC150))</f>
        <v>0.8695652173913043</v>
      </c>
      <c r="AE150" s="159">
        <f>IF(ISERROR(H150/$AC150),"",(H150/$AC150))</f>
        <v>0</v>
      </c>
      <c r="AF150" s="159">
        <f>IF(ISERROR(J150/$AC150),"",(J150/$AC150))</f>
        <v>0</v>
      </c>
      <c r="AG150" s="159">
        <f>IF(ISERROR(L150/$AC150),"",(L150/$AC150))</f>
        <v>0.08695652173913043</v>
      </c>
      <c r="AH150" s="159">
        <f>IF(ISERROR(N150/$AC150),"",(N150/$AC150))</f>
        <v>0</v>
      </c>
      <c r="AI150" s="159">
        <f>IF(ISERROR(P150/$AC150),"",(P150/$AC150))</f>
        <v>0.04347826086956522</v>
      </c>
      <c r="AJ150" s="159">
        <f>IF(ISERROR(R150/$AC150),"",(R150/$AC150))</f>
        <v>0</v>
      </c>
      <c r="AK150" s="159">
        <f>IF(ISERROR(T150/$AC150),"",(T150/$AC150))</f>
        <v>0</v>
      </c>
      <c r="AL150" s="159">
        <f>IF(ISERROR(V150/$AC150),"",(V150/$AC150))</f>
        <v>0</v>
      </c>
      <c r="AM150" s="159">
        <f>IF(ISERROR(X150/$AC150),"",(X150/$AC150))</f>
        <v>0</v>
      </c>
      <c r="AN150" s="159">
        <f>IF(ISERROR(Z150/$AC150),"",(Z150/$AC150))</f>
        <v>0</v>
      </c>
      <c r="AO150" s="159">
        <f>IF(ISERROR(AB150/$AC150),"",(AB150/$AC150))</f>
        <v>0</v>
      </c>
      <c r="AP150" s="160">
        <f>SUM(AD150:AO150)</f>
        <v>1</v>
      </c>
      <c r="AQ150" t="s" s="161">
        <f>B150</f>
        <v>359</v>
      </c>
    </row>
    <row r="151" s="140" customFormat="1" ht="17" customHeight="1">
      <c r="B151" t="s" s="152">
        <v>361</v>
      </c>
      <c r="C151" s="153">
        <v>2</v>
      </c>
      <c r="D151" s="153">
        <v>84</v>
      </c>
      <c r="E151" t="s" s="153">
        <v>362</v>
      </c>
      <c r="F151" s="154">
        <v>10</v>
      </c>
      <c r="G151" t="s" s="155">
        <f t="shared" si="0"/>
        <v>26</v>
      </c>
      <c r="H151" s="156"/>
      <c r="I151" t="s" s="155">
        <f t="shared" si="1"/>
        <v>28</v>
      </c>
      <c r="J151" s="156"/>
      <c r="K151" t="s" s="155">
        <f t="shared" si="2"/>
        <v>30</v>
      </c>
      <c r="L151" s="156">
        <v>2.5</v>
      </c>
      <c r="M151" t="s" s="155">
        <f t="shared" si="3"/>
        <v>32</v>
      </c>
      <c r="N151" s="156">
        <v>2.5</v>
      </c>
      <c r="O151" t="s" s="155">
        <f t="shared" si="4"/>
        <v>34</v>
      </c>
      <c r="P151" s="156"/>
      <c r="Q151" t="s" s="155">
        <f t="shared" si="5"/>
        <v>36</v>
      </c>
      <c r="R151" s="156"/>
      <c r="S151" t="s" s="155">
        <f t="shared" si="6"/>
        <v>38</v>
      </c>
      <c r="T151" s="156"/>
      <c r="U151" t="s" s="155">
        <f t="shared" si="7"/>
        <v>40</v>
      </c>
      <c r="V151" s="156"/>
      <c r="W151" s="162"/>
      <c r="X151" s="163"/>
      <c r="Y151" s="162"/>
      <c r="Z151" s="163"/>
      <c r="AA151" s="162"/>
      <c r="AB151" s="163"/>
      <c r="AC151" s="157">
        <f>F151+H151+J151+L151+N151+P151+R151+T151+V151+X151+Z151+AB151</f>
        <v>15</v>
      </c>
      <c r="AD151" s="158">
        <f>IF(ISERROR(F151/$AC151),"",(F151/$AC151))</f>
        <v>0.6666666666666666</v>
      </c>
      <c r="AE151" s="159">
        <f>IF(ISERROR(H151/$AC151),"",(H151/$AC151))</f>
        <v>0</v>
      </c>
      <c r="AF151" s="159">
        <f>IF(ISERROR(J151/$AC151),"",(J151/$AC151))</f>
        <v>0</v>
      </c>
      <c r="AG151" s="159">
        <f>IF(ISERROR(L151/$AC151),"",(L151/$AC151))</f>
        <v>0.1666666666666667</v>
      </c>
      <c r="AH151" s="159">
        <f>IF(ISERROR(N151/$AC151),"",(N151/$AC151))</f>
        <v>0.1666666666666667</v>
      </c>
      <c r="AI151" s="159">
        <f>IF(ISERROR(P151/$AC151),"",(P151/$AC151))</f>
        <v>0</v>
      </c>
      <c r="AJ151" s="159">
        <f>IF(ISERROR(R151/$AC151),"",(R151/$AC151))</f>
        <v>0</v>
      </c>
      <c r="AK151" s="159">
        <f>IF(ISERROR(T151/$AC151),"",(T151/$AC151))</f>
        <v>0</v>
      </c>
      <c r="AL151" s="159">
        <f>IF(ISERROR(V151/$AC151),"",(V151/$AC151))</f>
        <v>0</v>
      </c>
      <c r="AM151" s="159">
        <f>IF(ISERROR(X151/$AC151),"",(X151/$AC151))</f>
        <v>0</v>
      </c>
      <c r="AN151" s="159">
        <f>IF(ISERROR(Z151/$AC151),"",(Z151/$AC151))</f>
        <v>0</v>
      </c>
      <c r="AO151" s="159">
        <f>IF(ISERROR(AB151/$AC151),"",(AB151/$AC151))</f>
        <v>0</v>
      </c>
      <c r="AP151" s="160">
        <f>SUM(AD151:AO151)</f>
        <v>0.9999999999999999</v>
      </c>
      <c r="AQ151" t="s" s="161">
        <f>B151</f>
        <v>361</v>
      </c>
    </row>
    <row r="152" s="140" customFormat="1" ht="17" customHeight="1">
      <c r="B152" t="s" s="152">
        <v>363</v>
      </c>
      <c r="C152" s="153">
        <v>2</v>
      </c>
      <c r="D152" s="153">
        <v>85</v>
      </c>
      <c r="E152" t="s" s="153">
        <v>364</v>
      </c>
      <c r="F152" s="154">
        <v>10</v>
      </c>
      <c r="G152" t="s" s="155">
        <f t="shared" si="0"/>
        <v>26</v>
      </c>
      <c r="H152" s="156">
        <v>2.5</v>
      </c>
      <c r="I152" t="s" s="155">
        <f t="shared" si="1"/>
        <v>28</v>
      </c>
      <c r="J152" s="156"/>
      <c r="K152" t="s" s="155">
        <f t="shared" si="2"/>
        <v>30</v>
      </c>
      <c r="L152" s="156">
        <v>2.5</v>
      </c>
      <c r="M152" t="s" s="155">
        <f t="shared" si="3"/>
        <v>32</v>
      </c>
      <c r="N152" s="156"/>
      <c r="O152" t="s" s="155">
        <f t="shared" si="4"/>
        <v>34</v>
      </c>
      <c r="P152" s="156"/>
      <c r="Q152" t="s" s="155">
        <f t="shared" si="5"/>
        <v>36</v>
      </c>
      <c r="R152" s="156"/>
      <c r="S152" t="s" s="155">
        <f t="shared" si="6"/>
        <v>38</v>
      </c>
      <c r="T152" s="156"/>
      <c r="U152" t="s" s="155">
        <f t="shared" si="7"/>
        <v>40</v>
      </c>
      <c r="V152" s="156"/>
      <c r="W152" s="162"/>
      <c r="X152" s="163"/>
      <c r="Y152" s="162"/>
      <c r="Z152" s="163"/>
      <c r="AA152" s="162"/>
      <c r="AB152" s="163"/>
      <c r="AC152" s="157">
        <f>F152+H152+J152+L152+N152+P152+R152+T152+V152+X152+Z152+AB152</f>
        <v>15</v>
      </c>
      <c r="AD152" s="158">
        <f>IF(ISERROR(F152/$AC152),"",(F152/$AC152))</f>
        <v>0.6666666666666666</v>
      </c>
      <c r="AE152" s="159">
        <f>IF(ISERROR(H152/$AC152),"",(H152/$AC152))</f>
        <v>0.1666666666666667</v>
      </c>
      <c r="AF152" s="159">
        <f>IF(ISERROR(J152/$AC152),"",(J152/$AC152))</f>
        <v>0</v>
      </c>
      <c r="AG152" s="159">
        <f>IF(ISERROR(L152/$AC152),"",(L152/$AC152))</f>
        <v>0.1666666666666667</v>
      </c>
      <c r="AH152" s="159">
        <f>IF(ISERROR(N152/$AC152),"",(N152/$AC152))</f>
        <v>0</v>
      </c>
      <c r="AI152" s="159">
        <f>IF(ISERROR(P152/$AC152),"",(P152/$AC152))</f>
        <v>0</v>
      </c>
      <c r="AJ152" s="159">
        <f>IF(ISERROR(R152/$AC152),"",(R152/$AC152))</f>
        <v>0</v>
      </c>
      <c r="AK152" s="159">
        <f>IF(ISERROR(T152/$AC152),"",(T152/$AC152))</f>
        <v>0</v>
      </c>
      <c r="AL152" s="159">
        <f>IF(ISERROR(V152/$AC152),"",(V152/$AC152))</f>
        <v>0</v>
      </c>
      <c r="AM152" s="159">
        <f>IF(ISERROR(X152/$AC152),"",(X152/$AC152))</f>
        <v>0</v>
      </c>
      <c r="AN152" s="159">
        <f>IF(ISERROR(Z152/$AC152),"",(Z152/$AC152))</f>
        <v>0</v>
      </c>
      <c r="AO152" s="159">
        <f>IF(ISERROR(AB152/$AC152),"",(AB152/$AC152))</f>
        <v>0</v>
      </c>
      <c r="AP152" s="160">
        <f>SUM(AD152:AO152)</f>
        <v>0.9999999999999999</v>
      </c>
      <c r="AQ152" t="s" s="161">
        <f>B152</f>
        <v>363</v>
      </c>
    </row>
    <row r="153" s="140" customFormat="1" ht="17" customHeight="1">
      <c r="B153" t="s" s="152">
        <v>365</v>
      </c>
      <c r="C153" s="153">
        <v>2</v>
      </c>
      <c r="D153" s="153">
        <v>86</v>
      </c>
      <c r="E153" t="s" s="153">
        <v>366</v>
      </c>
      <c r="F153" s="154">
        <v>5</v>
      </c>
      <c r="G153" t="s" s="155">
        <f t="shared" si="0"/>
        <v>26</v>
      </c>
      <c r="H153" s="156">
        <v>2.5</v>
      </c>
      <c r="I153" t="s" s="155">
        <f t="shared" si="1"/>
        <v>28</v>
      </c>
      <c r="J153" s="156"/>
      <c r="K153" t="s" s="155">
        <f t="shared" si="2"/>
        <v>30</v>
      </c>
      <c r="L153" s="156">
        <v>2.5</v>
      </c>
      <c r="M153" t="s" s="155">
        <f t="shared" si="3"/>
        <v>32</v>
      </c>
      <c r="N153" s="156"/>
      <c r="O153" t="s" s="155">
        <f t="shared" si="4"/>
        <v>34</v>
      </c>
      <c r="P153" s="156"/>
      <c r="Q153" t="s" s="155">
        <f t="shared" si="5"/>
        <v>36</v>
      </c>
      <c r="R153" s="156"/>
      <c r="S153" t="s" s="155">
        <f t="shared" si="6"/>
        <v>38</v>
      </c>
      <c r="T153" s="156"/>
      <c r="U153" t="s" s="155">
        <f t="shared" si="7"/>
        <v>40</v>
      </c>
      <c r="V153" s="156"/>
      <c r="W153" s="162"/>
      <c r="X153" s="163"/>
      <c r="Y153" s="162"/>
      <c r="Z153" s="163"/>
      <c r="AA153" s="162"/>
      <c r="AB153" s="163"/>
      <c r="AC153" s="157">
        <f>F153+H153+J153+L153+N153+P153+R153+T153+V153+X153+Z153+AB153</f>
        <v>10</v>
      </c>
      <c r="AD153" s="158">
        <f>IF(ISERROR(F153/$AC153),"",(F153/$AC153))</f>
        <v>0.5</v>
      </c>
      <c r="AE153" s="159">
        <f>IF(ISERROR(H153/$AC153),"",(H153/$AC153))</f>
        <v>0.25</v>
      </c>
      <c r="AF153" s="159">
        <f>IF(ISERROR(J153/$AC153),"",(J153/$AC153))</f>
        <v>0</v>
      </c>
      <c r="AG153" s="159">
        <f>IF(ISERROR(L153/$AC153),"",(L153/$AC153))</f>
        <v>0.25</v>
      </c>
      <c r="AH153" s="159">
        <f>IF(ISERROR(N153/$AC153),"",(N153/$AC153))</f>
        <v>0</v>
      </c>
      <c r="AI153" s="159">
        <f>IF(ISERROR(P153/$AC153),"",(P153/$AC153))</f>
        <v>0</v>
      </c>
      <c r="AJ153" s="159">
        <f>IF(ISERROR(R153/$AC153),"",(R153/$AC153))</f>
        <v>0</v>
      </c>
      <c r="AK153" s="159">
        <f>IF(ISERROR(T153/$AC153),"",(T153/$AC153))</f>
        <v>0</v>
      </c>
      <c r="AL153" s="159">
        <f>IF(ISERROR(V153/$AC153),"",(V153/$AC153))</f>
        <v>0</v>
      </c>
      <c r="AM153" s="159">
        <f>IF(ISERROR(X153/$AC153),"",(X153/$AC153))</f>
        <v>0</v>
      </c>
      <c r="AN153" s="159">
        <f>IF(ISERROR(Z153/$AC153),"",(Z153/$AC153))</f>
        <v>0</v>
      </c>
      <c r="AO153" s="159">
        <f>IF(ISERROR(AB153/$AC153),"",(AB153/$AC153))</f>
        <v>0</v>
      </c>
      <c r="AP153" s="160">
        <f>SUM(AD153:AO153)</f>
        <v>1</v>
      </c>
      <c r="AQ153" t="s" s="161">
        <f>B153</f>
        <v>365</v>
      </c>
    </row>
    <row r="154" s="140" customFormat="1" ht="17" customHeight="1">
      <c r="B154" t="s" s="152">
        <v>367</v>
      </c>
      <c r="C154" s="153">
        <v>2</v>
      </c>
      <c r="D154" s="153">
        <v>87</v>
      </c>
      <c r="E154" t="s" s="153">
        <v>368</v>
      </c>
      <c r="F154" s="154">
        <v>5</v>
      </c>
      <c r="G154" t="s" s="155">
        <f t="shared" si="0"/>
        <v>26</v>
      </c>
      <c r="H154" s="156">
        <v>3.5</v>
      </c>
      <c r="I154" t="s" s="155">
        <f t="shared" si="1"/>
        <v>28</v>
      </c>
      <c r="J154" s="156"/>
      <c r="K154" t="s" s="155">
        <f t="shared" si="2"/>
        <v>30</v>
      </c>
      <c r="L154" s="156">
        <v>0.5</v>
      </c>
      <c r="M154" t="s" s="155">
        <f t="shared" si="3"/>
        <v>32</v>
      </c>
      <c r="N154" s="156"/>
      <c r="O154" t="s" s="155">
        <f t="shared" si="4"/>
        <v>34</v>
      </c>
      <c r="P154" s="156"/>
      <c r="Q154" t="s" s="155">
        <f t="shared" si="5"/>
        <v>36</v>
      </c>
      <c r="R154" s="156"/>
      <c r="S154" t="s" s="155">
        <f t="shared" si="6"/>
        <v>38</v>
      </c>
      <c r="T154" s="156"/>
      <c r="U154" t="s" s="155">
        <f t="shared" si="7"/>
        <v>40</v>
      </c>
      <c r="V154" s="156"/>
      <c r="W154" s="162"/>
      <c r="X154" s="163"/>
      <c r="Y154" s="162"/>
      <c r="Z154" s="163"/>
      <c r="AA154" s="162"/>
      <c r="AB154" s="163"/>
      <c r="AC154" s="157">
        <f>F154+H154+J154+L154+N154+P154+R154+T154+V154+X154+Z154+AB154</f>
        <v>9</v>
      </c>
      <c r="AD154" s="158">
        <f>IF(ISERROR(F154/$AC154),"",(F154/$AC154))</f>
        <v>0.5555555555555556</v>
      </c>
      <c r="AE154" s="159">
        <f>IF(ISERROR(H154/$AC154),"",(H154/$AC154))</f>
        <v>0.3888888888888889</v>
      </c>
      <c r="AF154" s="159">
        <f>IF(ISERROR(J154/$AC154),"",(J154/$AC154))</f>
        <v>0</v>
      </c>
      <c r="AG154" s="159">
        <f>IF(ISERROR(L154/$AC154),"",(L154/$AC154))</f>
        <v>0.05555555555555555</v>
      </c>
      <c r="AH154" s="159">
        <f>IF(ISERROR(N154/$AC154),"",(N154/$AC154))</f>
        <v>0</v>
      </c>
      <c r="AI154" s="159">
        <f>IF(ISERROR(P154/$AC154),"",(P154/$AC154))</f>
        <v>0</v>
      </c>
      <c r="AJ154" s="159">
        <f>IF(ISERROR(R154/$AC154),"",(R154/$AC154))</f>
        <v>0</v>
      </c>
      <c r="AK154" s="159">
        <f>IF(ISERROR(T154/$AC154),"",(T154/$AC154))</f>
        <v>0</v>
      </c>
      <c r="AL154" s="159">
        <f>IF(ISERROR(V154/$AC154),"",(V154/$AC154))</f>
        <v>0</v>
      </c>
      <c r="AM154" s="159">
        <f>IF(ISERROR(X154/$AC154),"",(X154/$AC154))</f>
        <v>0</v>
      </c>
      <c r="AN154" s="159">
        <f>IF(ISERROR(Z154/$AC154),"",(Z154/$AC154))</f>
        <v>0</v>
      </c>
      <c r="AO154" s="159">
        <f>IF(ISERROR(AB154/$AC154),"",(AB154/$AC154))</f>
        <v>0</v>
      </c>
      <c r="AP154" s="160">
        <f>SUM(AD154:AO154)</f>
        <v>1</v>
      </c>
      <c r="AQ154" t="s" s="161">
        <f>B154</f>
        <v>367</v>
      </c>
    </row>
    <row r="155" s="140" customFormat="1" ht="17" customHeight="1">
      <c r="B155" t="s" s="152">
        <v>369</v>
      </c>
      <c r="C155" s="153">
        <v>2</v>
      </c>
      <c r="D155" s="153">
        <v>88</v>
      </c>
      <c r="E155" t="s" s="153">
        <v>370</v>
      </c>
      <c r="F155" s="154"/>
      <c r="G155" t="s" s="155">
        <f t="shared" si="0"/>
        <v>26</v>
      </c>
      <c r="H155" s="156">
        <v>3.5</v>
      </c>
      <c r="I155" t="s" s="155">
        <f t="shared" si="1"/>
        <v>28</v>
      </c>
      <c r="J155" s="156"/>
      <c r="K155" t="s" s="155">
        <f t="shared" si="2"/>
        <v>30</v>
      </c>
      <c r="L155" s="156">
        <v>0.5</v>
      </c>
      <c r="M155" t="s" s="155">
        <f t="shared" si="3"/>
        <v>32</v>
      </c>
      <c r="N155" s="156"/>
      <c r="O155" t="s" s="155">
        <f t="shared" si="4"/>
        <v>34</v>
      </c>
      <c r="P155" s="156"/>
      <c r="Q155" t="s" s="155">
        <f t="shared" si="5"/>
        <v>36</v>
      </c>
      <c r="R155" s="156"/>
      <c r="S155" t="s" s="155">
        <f t="shared" si="6"/>
        <v>38</v>
      </c>
      <c r="T155" s="156"/>
      <c r="U155" t="s" s="155">
        <f t="shared" si="7"/>
        <v>40</v>
      </c>
      <c r="V155" s="156"/>
      <c r="W155" s="162"/>
      <c r="X155" s="163"/>
      <c r="Y155" s="162"/>
      <c r="Z155" s="163"/>
      <c r="AA155" s="162"/>
      <c r="AB155" s="163"/>
      <c r="AC155" s="157">
        <f>F155+H155+J155+L155+N155+P155+R155+T155+V155+X155+Z155+AB155</f>
        <v>4</v>
      </c>
      <c r="AD155" s="158">
        <f>IF(ISERROR(F155/$AC155),"",(F155/$AC155))</f>
        <v>0</v>
      </c>
      <c r="AE155" s="159">
        <f>IF(ISERROR(H155/$AC155),"",(H155/$AC155))</f>
        <v>0.875</v>
      </c>
      <c r="AF155" s="159">
        <f>IF(ISERROR(J155/$AC155),"",(J155/$AC155))</f>
        <v>0</v>
      </c>
      <c r="AG155" s="159">
        <f>IF(ISERROR(L155/$AC155),"",(L155/$AC155))</f>
        <v>0.125</v>
      </c>
      <c r="AH155" s="159">
        <f>IF(ISERROR(N155/$AC155),"",(N155/$AC155))</f>
        <v>0</v>
      </c>
      <c r="AI155" s="159">
        <f>IF(ISERROR(P155/$AC155),"",(P155/$AC155))</f>
        <v>0</v>
      </c>
      <c r="AJ155" s="159">
        <f>IF(ISERROR(R155/$AC155),"",(R155/$AC155))</f>
        <v>0</v>
      </c>
      <c r="AK155" s="159">
        <f>IF(ISERROR(T155/$AC155),"",(T155/$AC155))</f>
        <v>0</v>
      </c>
      <c r="AL155" s="159">
        <f>IF(ISERROR(V155/$AC155),"",(V155/$AC155))</f>
        <v>0</v>
      </c>
      <c r="AM155" s="159">
        <f>IF(ISERROR(X155/$AC155),"",(X155/$AC155))</f>
        <v>0</v>
      </c>
      <c r="AN155" s="159">
        <f>IF(ISERROR(Z155/$AC155),"",(Z155/$AC155))</f>
        <v>0</v>
      </c>
      <c r="AO155" s="159">
        <f>IF(ISERROR(AB155/$AC155),"",(AB155/$AC155))</f>
        <v>0</v>
      </c>
      <c r="AP155" s="160">
        <f>SUM(AD155:AO155)</f>
        <v>1</v>
      </c>
      <c r="AQ155" t="s" s="161">
        <f>B155</f>
        <v>369</v>
      </c>
    </row>
    <row r="156" s="140" customFormat="1" ht="17" customHeight="1">
      <c r="B156" t="s" s="152">
        <v>371</v>
      </c>
      <c r="C156" s="153">
        <v>2</v>
      </c>
      <c r="D156" s="153">
        <v>89</v>
      </c>
      <c r="E156" t="s" s="153">
        <v>372</v>
      </c>
      <c r="F156" s="154"/>
      <c r="G156" t="s" s="155">
        <f t="shared" si="0"/>
        <v>26</v>
      </c>
      <c r="H156" s="156">
        <v>2.5</v>
      </c>
      <c r="I156" t="s" s="155">
        <f t="shared" si="1"/>
        <v>28</v>
      </c>
      <c r="J156" s="156"/>
      <c r="K156" t="s" s="155">
        <f t="shared" si="2"/>
        <v>30</v>
      </c>
      <c r="L156" s="156">
        <v>2.5</v>
      </c>
      <c r="M156" t="s" s="155">
        <f t="shared" si="3"/>
        <v>32</v>
      </c>
      <c r="N156" s="156"/>
      <c r="O156" t="s" s="155">
        <f t="shared" si="4"/>
        <v>34</v>
      </c>
      <c r="P156" s="156"/>
      <c r="Q156" t="s" s="155">
        <f t="shared" si="5"/>
        <v>36</v>
      </c>
      <c r="R156" s="156"/>
      <c r="S156" t="s" s="155">
        <f t="shared" si="6"/>
        <v>38</v>
      </c>
      <c r="T156" s="156"/>
      <c r="U156" t="s" s="155">
        <f t="shared" si="7"/>
        <v>40</v>
      </c>
      <c r="V156" s="156"/>
      <c r="W156" s="162"/>
      <c r="X156" s="163"/>
      <c r="Y156" s="162"/>
      <c r="Z156" s="163"/>
      <c r="AA156" s="162"/>
      <c r="AB156" s="163"/>
      <c r="AC156" s="157">
        <f>F156+H156+J156+L156+N156+P156+R156+T156+V156+X156+Z156+AB156</f>
        <v>5</v>
      </c>
      <c r="AD156" s="158">
        <f>IF(ISERROR(F156/$AC156),"",(F156/$AC156))</f>
        <v>0</v>
      </c>
      <c r="AE156" s="159">
        <f>IF(ISERROR(H156/$AC156),"",(H156/$AC156))</f>
        <v>0.5</v>
      </c>
      <c r="AF156" s="159">
        <f>IF(ISERROR(J156/$AC156),"",(J156/$AC156))</f>
        <v>0</v>
      </c>
      <c r="AG156" s="159">
        <f>IF(ISERROR(L156/$AC156),"",(L156/$AC156))</f>
        <v>0.5</v>
      </c>
      <c r="AH156" s="159">
        <f>IF(ISERROR(N156/$AC156),"",(N156/$AC156))</f>
        <v>0</v>
      </c>
      <c r="AI156" s="159">
        <f>IF(ISERROR(P156/$AC156),"",(P156/$AC156))</f>
        <v>0</v>
      </c>
      <c r="AJ156" s="159">
        <f>IF(ISERROR(R156/$AC156),"",(R156/$AC156))</f>
        <v>0</v>
      </c>
      <c r="AK156" s="159">
        <f>IF(ISERROR(T156/$AC156),"",(T156/$AC156))</f>
        <v>0</v>
      </c>
      <c r="AL156" s="159">
        <f>IF(ISERROR(V156/$AC156),"",(V156/$AC156))</f>
        <v>0</v>
      </c>
      <c r="AM156" s="159">
        <f>IF(ISERROR(X156/$AC156),"",(X156/$AC156))</f>
        <v>0</v>
      </c>
      <c r="AN156" s="159">
        <f>IF(ISERROR(Z156/$AC156),"",(Z156/$AC156))</f>
        <v>0</v>
      </c>
      <c r="AO156" s="159">
        <f>IF(ISERROR(AB156/$AC156),"",(AB156/$AC156))</f>
        <v>0</v>
      </c>
      <c r="AP156" s="160">
        <f>SUM(AD156:AO156)</f>
        <v>1</v>
      </c>
      <c r="AQ156" t="s" s="161">
        <f>B156</f>
        <v>371</v>
      </c>
    </row>
    <row r="157" s="140" customFormat="1" ht="17" customHeight="1">
      <c r="B157" t="s" s="152">
        <v>373</v>
      </c>
      <c r="C157" s="153">
        <v>2</v>
      </c>
      <c r="D157" s="153">
        <v>90</v>
      </c>
      <c r="E157" t="s" s="153">
        <v>374</v>
      </c>
      <c r="F157" s="154">
        <v>5</v>
      </c>
      <c r="G157" t="s" s="155">
        <f t="shared" si="0"/>
        <v>26</v>
      </c>
      <c r="H157" s="156">
        <v>7.5</v>
      </c>
      <c r="I157" t="s" s="155">
        <f t="shared" si="1"/>
        <v>28</v>
      </c>
      <c r="J157" s="156"/>
      <c r="K157" t="s" s="155">
        <f t="shared" si="2"/>
        <v>30</v>
      </c>
      <c r="L157" s="156">
        <v>2.5</v>
      </c>
      <c r="M157" t="s" s="155">
        <f t="shared" si="3"/>
        <v>32</v>
      </c>
      <c r="N157" s="156"/>
      <c r="O157" t="s" s="155">
        <f t="shared" si="4"/>
        <v>34</v>
      </c>
      <c r="P157" s="156"/>
      <c r="Q157" t="s" s="155">
        <f t="shared" si="5"/>
        <v>36</v>
      </c>
      <c r="R157" s="156"/>
      <c r="S157" t="s" s="155">
        <f t="shared" si="6"/>
        <v>38</v>
      </c>
      <c r="T157" s="156"/>
      <c r="U157" t="s" s="155">
        <f t="shared" si="7"/>
        <v>40</v>
      </c>
      <c r="V157" s="156"/>
      <c r="W157" s="162"/>
      <c r="X157" s="163"/>
      <c r="Y157" s="162"/>
      <c r="Z157" s="163"/>
      <c r="AA157" s="162"/>
      <c r="AB157" s="163"/>
      <c r="AC157" s="157">
        <f>F157+H157+J157+L157+N157+P157+R157+T157+V157+X157+Z157+AB157</f>
        <v>15</v>
      </c>
      <c r="AD157" s="158">
        <f>IF(ISERROR(F157/$AC157),"",(F157/$AC157))</f>
        <v>0.3333333333333333</v>
      </c>
      <c r="AE157" s="159">
        <f>IF(ISERROR(H157/$AC157),"",(H157/$AC157))</f>
        <v>0.5</v>
      </c>
      <c r="AF157" s="159">
        <f>IF(ISERROR(J157/$AC157),"",(J157/$AC157))</f>
        <v>0</v>
      </c>
      <c r="AG157" s="159">
        <f>IF(ISERROR(L157/$AC157),"",(L157/$AC157))</f>
        <v>0.1666666666666667</v>
      </c>
      <c r="AH157" s="159">
        <f>IF(ISERROR(N157/$AC157),"",(N157/$AC157))</f>
        <v>0</v>
      </c>
      <c r="AI157" s="159">
        <f>IF(ISERROR(P157/$AC157),"",(P157/$AC157))</f>
        <v>0</v>
      </c>
      <c r="AJ157" s="159">
        <f>IF(ISERROR(R157/$AC157),"",(R157/$AC157))</f>
        <v>0</v>
      </c>
      <c r="AK157" s="159">
        <f>IF(ISERROR(T157/$AC157),"",(T157/$AC157))</f>
        <v>0</v>
      </c>
      <c r="AL157" s="159">
        <f>IF(ISERROR(V157/$AC157),"",(V157/$AC157))</f>
        <v>0</v>
      </c>
      <c r="AM157" s="159">
        <f>IF(ISERROR(X157/$AC157),"",(X157/$AC157))</f>
        <v>0</v>
      </c>
      <c r="AN157" s="159">
        <f>IF(ISERROR(Z157/$AC157),"",(Z157/$AC157))</f>
        <v>0</v>
      </c>
      <c r="AO157" s="159">
        <f>IF(ISERROR(AB157/$AC157),"",(AB157/$AC157))</f>
        <v>0</v>
      </c>
      <c r="AP157" s="160">
        <f>SUM(AD157:AO157)</f>
        <v>0.9999999999999999</v>
      </c>
      <c r="AQ157" t="s" s="161">
        <f>B157</f>
        <v>373</v>
      </c>
    </row>
    <row r="158" s="140" customFormat="1" ht="17" customHeight="1">
      <c r="B158" t="s" s="152">
        <v>375</v>
      </c>
      <c r="C158" s="153">
        <v>2</v>
      </c>
      <c r="D158" s="153">
        <v>91</v>
      </c>
      <c r="E158" t="s" s="153">
        <v>376</v>
      </c>
      <c r="F158" s="154">
        <v>10</v>
      </c>
      <c r="G158" t="s" s="155">
        <f t="shared" si="0"/>
        <v>26</v>
      </c>
      <c r="H158" s="156"/>
      <c r="I158" t="s" s="155">
        <f t="shared" si="1"/>
        <v>28</v>
      </c>
      <c r="J158" s="156"/>
      <c r="K158" t="s" s="155">
        <f t="shared" si="2"/>
        <v>30</v>
      </c>
      <c r="L158" s="156">
        <v>0.5</v>
      </c>
      <c r="M158" t="s" s="155">
        <f t="shared" si="3"/>
        <v>32</v>
      </c>
      <c r="N158" s="156"/>
      <c r="O158" t="s" s="155">
        <f t="shared" si="4"/>
        <v>34</v>
      </c>
      <c r="P158" s="156">
        <v>0.5</v>
      </c>
      <c r="Q158" t="s" s="155">
        <f t="shared" si="5"/>
        <v>36</v>
      </c>
      <c r="R158" s="156"/>
      <c r="S158" t="s" s="155">
        <f t="shared" si="6"/>
        <v>38</v>
      </c>
      <c r="T158" s="156"/>
      <c r="U158" t="s" s="155">
        <f t="shared" si="7"/>
        <v>40</v>
      </c>
      <c r="V158" s="156"/>
      <c r="W158" s="162"/>
      <c r="X158" s="163"/>
      <c r="Y158" s="162"/>
      <c r="Z158" s="163"/>
      <c r="AA158" s="162"/>
      <c r="AB158" s="163"/>
      <c r="AC158" s="157">
        <f>F158+H158+J158+L158+N158+P158+R158+T158+V158+X158+Z158+AB158</f>
        <v>11</v>
      </c>
      <c r="AD158" s="158">
        <f>IF(ISERROR(F158/$AC158),"",(F158/$AC158))</f>
        <v>0.9090909090909091</v>
      </c>
      <c r="AE158" s="159">
        <f>IF(ISERROR(H158/$AC158),"",(H158/$AC158))</f>
        <v>0</v>
      </c>
      <c r="AF158" s="159">
        <f>IF(ISERROR(J158/$AC158),"",(J158/$AC158))</f>
        <v>0</v>
      </c>
      <c r="AG158" s="159">
        <f>IF(ISERROR(L158/$AC158),"",(L158/$AC158))</f>
        <v>0.04545454545454546</v>
      </c>
      <c r="AH158" s="159">
        <f>IF(ISERROR(N158/$AC158),"",(N158/$AC158))</f>
        <v>0</v>
      </c>
      <c r="AI158" s="159">
        <f>IF(ISERROR(P158/$AC158),"",(P158/$AC158))</f>
        <v>0.04545454545454546</v>
      </c>
      <c r="AJ158" s="159">
        <f>IF(ISERROR(R158/$AC158),"",(R158/$AC158))</f>
        <v>0</v>
      </c>
      <c r="AK158" s="159">
        <f>IF(ISERROR(T158/$AC158),"",(T158/$AC158))</f>
        <v>0</v>
      </c>
      <c r="AL158" s="159">
        <f>IF(ISERROR(V158/$AC158),"",(V158/$AC158))</f>
        <v>0</v>
      </c>
      <c r="AM158" s="159">
        <f>IF(ISERROR(X158/$AC158),"",(X158/$AC158))</f>
        <v>0</v>
      </c>
      <c r="AN158" s="159">
        <f>IF(ISERROR(Z158/$AC158),"",(Z158/$AC158))</f>
        <v>0</v>
      </c>
      <c r="AO158" s="159">
        <f>IF(ISERROR(AB158/$AC158),"",(AB158/$AC158))</f>
        <v>0</v>
      </c>
      <c r="AP158" s="160">
        <f>SUM(AD158:AO158)</f>
        <v>0.9999999999999999</v>
      </c>
      <c r="AQ158" t="s" s="161">
        <f>B158</f>
        <v>375</v>
      </c>
    </row>
    <row r="159" s="140" customFormat="1" ht="17" customHeight="1">
      <c r="B159" t="s" s="152">
        <v>377</v>
      </c>
      <c r="C159" s="153">
        <v>2</v>
      </c>
      <c r="D159" s="153">
        <v>92</v>
      </c>
      <c r="E159" t="s" s="153">
        <v>378</v>
      </c>
      <c r="F159" s="154">
        <v>10</v>
      </c>
      <c r="G159" t="s" s="155">
        <f t="shared" si="0"/>
        <v>26</v>
      </c>
      <c r="H159" s="156"/>
      <c r="I159" t="s" s="155">
        <f t="shared" si="1"/>
        <v>28</v>
      </c>
      <c r="J159" s="156"/>
      <c r="K159" t="s" s="155">
        <f t="shared" si="2"/>
        <v>30</v>
      </c>
      <c r="L159" s="156">
        <v>0.5</v>
      </c>
      <c r="M159" t="s" s="155">
        <f t="shared" si="3"/>
        <v>32</v>
      </c>
      <c r="N159" s="156"/>
      <c r="O159" t="s" s="155">
        <f t="shared" si="4"/>
        <v>34</v>
      </c>
      <c r="P159" s="156"/>
      <c r="Q159" t="s" s="155">
        <f t="shared" si="5"/>
        <v>36</v>
      </c>
      <c r="R159" s="156"/>
      <c r="S159" t="s" s="155">
        <f t="shared" si="6"/>
        <v>38</v>
      </c>
      <c r="T159" s="156">
        <v>0.5</v>
      </c>
      <c r="U159" t="s" s="155">
        <f t="shared" si="7"/>
        <v>40</v>
      </c>
      <c r="V159" s="156"/>
      <c r="W159" s="162"/>
      <c r="X159" s="163"/>
      <c r="Y159" s="162"/>
      <c r="Z159" s="163"/>
      <c r="AA159" s="162"/>
      <c r="AB159" s="163"/>
      <c r="AC159" s="157">
        <f>F159+H159+J159+L159+N159+P159+R159+T159+V159+X159+Z159+AB159</f>
        <v>11</v>
      </c>
      <c r="AD159" s="158">
        <f>IF(ISERROR(F159/$AC159),"",(F159/$AC159))</f>
        <v>0.9090909090909091</v>
      </c>
      <c r="AE159" s="159">
        <f>IF(ISERROR(H159/$AC159),"",(H159/$AC159))</f>
        <v>0</v>
      </c>
      <c r="AF159" s="159">
        <f>IF(ISERROR(J159/$AC159),"",(J159/$AC159))</f>
        <v>0</v>
      </c>
      <c r="AG159" s="159">
        <f>IF(ISERROR(L159/$AC159),"",(L159/$AC159))</f>
        <v>0.04545454545454546</v>
      </c>
      <c r="AH159" s="159">
        <f>IF(ISERROR(N159/$AC159),"",(N159/$AC159))</f>
        <v>0</v>
      </c>
      <c r="AI159" s="159">
        <f>IF(ISERROR(P159/$AC159),"",(P159/$AC159))</f>
        <v>0</v>
      </c>
      <c r="AJ159" s="159">
        <f>IF(ISERROR(R159/$AC159),"",(R159/$AC159))</f>
        <v>0</v>
      </c>
      <c r="AK159" s="159">
        <f>IF(ISERROR(T159/$AC159),"",(T159/$AC159))</f>
        <v>0.04545454545454546</v>
      </c>
      <c r="AL159" s="159">
        <f>IF(ISERROR(V159/$AC159),"",(V159/$AC159))</f>
        <v>0</v>
      </c>
      <c r="AM159" s="159">
        <f>IF(ISERROR(X159/$AC159),"",(X159/$AC159))</f>
        <v>0</v>
      </c>
      <c r="AN159" s="159">
        <f>IF(ISERROR(Z159/$AC159),"",(Z159/$AC159))</f>
        <v>0</v>
      </c>
      <c r="AO159" s="159">
        <f>IF(ISERROR(AB159/$AC159),"",(AB159/$AC159))</f>
        <v>0</v>
      </c>
      <c r="AP159" s="160">
        <f>SUM(AD159:AO159)</f>
        <v>0.9999999999999999</v>
      </c>
      <c r="AQ159" t="s" s="161">
        <f>B159</f>
        <v>377</v>
      </c>
    </row>
    <row r="160" s="140" customFormat="1" ht="17" customHeight="1">
      <c r="B160" t="s" s="152">
        <v>379</v>
      </c>
      <c r="C160" s="153">
        <v>2</v>
      </c>
      <c r="D160" s="153">
        <v>93</v>
      </c>
      <c r="E160" t="s" s="153">
        <v>380</v>
      </c>
      <c r="F160" s="154">
        <v>10</v>
      </c>
      <c r="G160" t="s" s="155">
        <f t="shared" si="0"/>
        <v>26</v>
      </c>
      <c r="H160" s="156"/>
      <c r="I160" t="s" s="155">
        <f t="shared" si="1"/>
        <v>28</v>
      </c>
      <c r="J160" s="156"/>
      <c r="K160" t="s" s="155">
        <f t="shared" si="2"/>
        <v>30</v>
      </c>
      <c r="L160" s="156">
        <v>2.5</v>
      </c>
      <c r="M160" t="s" s="155">
        <f t="shared" si="3"/>
        <v>32</v>
      </c>
      <c r="N160" s="156"/>
      <c r="O160" t="s" s="155">
        <f t="shared" si="4"/>
        <v>34</v>
      </c>
      <c r="P160" s="156">
        <v>2.5</v>
      </c>
      <c r="Q160" t="s" s="155">
        <f t="shared" si="5"/>
        <v>36</v>
      </c>
      <c r="R160" s="156"/>
      <c r="S160" t="s" s="155">
        <f t="shared" si="6"/>
        <v>38</v>
      </c>
      <c r="T160" s="156"/>
      <c r="U160" t="s" s="155">
        <f t="shared" si="7"/>
        <v>40</v>
      </c>
      <c r="V160" s="156"/>
      <c r="W160" s="162"/>
      <c r="X160" s="163"/>
      <c r="Y160" s="162"/>
      <c r="Z160" s="163"/>
      <c r="AA160" s="162"/>
      <c r="AB160" s="163"/>
      <c r="AC160" s="157">
        <f>F160+H160+J160+L160+N160+P160+R160+T160+V160+X160+Z160+AB160</f>
        <v>15</v>
      </c>
      <c r="AD160" s="158">
        <f>IF(ISERROR(F160/$AC160),"",(F160/$AC160))</f>
        <v>0.6666666666666666</v>
      </c>
      <c r="AE160" s="159">
        <f>IF(ISERROR(H160/$AC160),"",(H160/$AC160))</f>
        <v>0</v>
      </c>
      <c r="AF160" s="159">
        <f>IF(ISERROR(J160/$AC160),"",(J160/$AC160))</f>
        <v>0</v>
      </c>
      <c r="AG160" s="159">
        <f>IF(ISERROR(L160/$AC160),"",(L160/$AC160))</f>
        <v>0.1666666666666667</v>
      </c>
      <c r="AH160" s="159">
        <f>IF(ISERROR(N160/$AC160),"",(N160/$AC160))</f>
        <v>0</v>
      </c>
      <c r="AI160" s="159">
        <f>IF(ISERROR(P160/$AC160),"",(P160/$AC160))</f>
        <v>0.1666666666666667</v>
      </c>
      <c r="AJ160" s="159">
        <f>IF(ISERROR(R160/$AC160),"",(R160/$AC160))</f>
        <v>0</v>
      </c>
      <c r="AK160" s="159">
        <f>IF(ISERROR(T160/$AC160),"",(T160/$AC160))</f>
        <v>0</v>
      </c>
      <c r="AL160" s="159">
        <f>IF(ISERROR(V160/$AC160),"",(V160/$AC160))</f>
        <v>0</v>
      </c>
      <c r="AM160" s="159">
        <f>IF(ISERROR(X160/$AC160),"",(X160/$AC160))</f>
        <v>0</v>
      </c>
      <c r="AN160" s="159">
        <f>IF(ISERROR(Z160/$AC160),"",(Z160/$AC160))</f>
        <v>0</v>
      </c>
      <c r="AO160" s="159">
        <f>IF(ISERROR(AB160/$AC160),"",(AB160/$AC160))</f>
        <v>0</v>
      </c>
      <c r="AP160" s="160">
        <f>SUM(AD160:AO160)</f>
        <v>0.9999999999999999</v>
      </c>
      <c r="AQ160" t="s" s="161">
        <f>B160</f>
        <v>379</v>
      </c>
    </row>
    <row r="161" s="140" customFormat="1" ht="17" customHeight="1">
      <c r="B161" t="s" s="152">
        <v>381</v>
      </c>
      <c r="C161" s="153">
        <v>2</v>
      </c>
      <c r="D161" s="153">
        <v>94</v>
      </c>
      <c r="E161" t="s" s="153">
        <v>382</v>
      </c>
      <c r="F161" s="154">
        <v>10</v>
      </c>
      <c r="G161" t="s" s="155">
        <f t="shared" si="0"/>
        <v>26</v>
      </c>
      <c r="H161" s="156"/>
      <c r="I161" t="s" s="155">
        <f t="shared" si="1"/>
        <v>28</v>
      </c>
      <c r="J161" s="156"/>
      <c r="K161" t="s" s="155">
        <f t="shared" si="2"/>
        <v>30</v>
      </c>
      <c r="L161" s="156">
        <v>2.5</v>
      </c>
      <c r="M161" t="s" s="155">
        <f t="shared" si="3"/>
        <v>32</v>
      </c>
      <c r="N161" s="156"/>
      <c r="O161" t="s" s="155">
        <f t="shared" si="4"/>
        <v>34</v>
      </c>
      <c r="P161" s="156"/>
      <c r="Q161" t="s" s="155">
        <f t="shared" si="5"/>
        <v>36</v>
      </c>
      <c r="R161" s="156"/>
      <c r="S161" t="s" s="155">
        <f t="shared" si="6"/>
        <v>38</v>
      </c>
      <c r="T161" s="156">
        <v>2.5</v>
      </c>
      <c r="U161" t="s" s="155">
        <f t="shared" si="7"/>
        <v>40</v>
      </c>
      <c r="V161" s="156"/>
      <c r="W161" s="162"/>
      <c r="X161" s="163"/>
      <c r="Y161" s="162"/>
      <c r="Z161" s="163"/>
      <c r="AA161" s="162"/>
      <c r="AB161" s="163"/>
      <c r="AC161" s="157">
        <f>F161+H161+J161+L161+N161+P161+R161+T161+V161+X161+Z161+AB161</f>
        <v>15</v>
      </c>
      <c r="AD161" s="158">
        <f>IF(ISERROR(F161/$AC161),"",(F161/$AC161))</f>
        <v>0.6666666666666666</v>
      </c>
      <c r="AE161" s="159">
        <f>IF(ISERROR(H161/$AC161),"",(H161/$AC161))</f>
        <v>0</v>
      </c>
      <c r="AF161" s="159">
        <f>IF(ISERROR(J161/$AC161),"",(J161/$AC161))</f>
        <v>0</v>
      </c>
      <c r="AG161" s="159">
        <f>IF(ISERROR(L161/$AC161),"",(L161/$AC161))</f>
        <v>0.1666666666666667</v>
      </c>
      <c r="AH161" s="159">
        <f>IF(ISERROR(N161/$AC161),"",(N161/$AC161))</f>
        <v>0</v>
      </c>
      <c r="AI161" s="159">
        <f>IF(ISERROR(P161/$AC161),"",(P161/$AC161))</f>
        <v>0</v>
      </c>
      <c r="AJ161" s="159">
        <f>IF(ISERROR(R161/$AC161),"",(R161/$AC161))</f>
        <v>0</v>
      </c>
      <c r="AK161" s="159">
        <f>IF(ISERROR(T161/$AC161),"",(T161/$AC161))</f>
        <v>0.1666666666666667</v>
      </c>
      <c r="AL161" s="159">
        <f>IF(ISERROR(V161/$AC161),"",(V161/$AC161))</f>
        <v>0</v>
      </c>
      <c r="AM161" s="159">
        <f>IF(ISERROR(X161/$AC161),"",(X161/$AC161))</f>
        <v>0</v>
      </c>
      <c r="AN161" s="159">
        <f>IF(ISERROR(Z161/$AC161),"",(Z161/$AC161))</f>
        <v>0</v>
      </c>
      <c r="AO161" s="159">
        <f>IF(ISERROR(AB161/$AC161),"",(AB161/$AC161))</f>
        <v>0</v>
      </c>
      <c r="AP161" s="160">
        <f>SUM(AD161:AO161)</f>
        <v>0.9999999999999999</v>
      </c>
      <c r="AQ161" t="s" s="161">
        <f>B161</f>
        <v>381</v>
      </c>
    </row>
    <row r="162" s="140" customFormat="1" ht="17" customHeight="1">
      <c r="B162" t="s" s="152">
        <v>383</v>
      </c>
      <c r="C162" s="153">
        <v>2</v>
      </c>
      <c r="D162" s="153">
        <v>95</v>
      </c>
      <c r="E162" t="s" s="153">
        <v>384</v>
      </c>
      <c r="F162" s="154"/>
      <c r="G162" t="s" s="155">
        <f t="shared" si="0"/>
        <v>26</v>
      </c>
      <c r="H162" s="156">
        <v>1.5</v>
      </c>
      <c r="I162" t="s" s="155">
        <f t="shared" si="1"/>
        <v>28</v>
      </c>
      <c r="J162" s="156"/>
      <c r="K162" t="s" s="155">
        <f t="shared" si="2"/>
        <v>30</v>
      </c>
      <c r="L162" s="156">
        <v>0.5</v>
      </c>
      <c r="M162" t="s" s="155">
        <f t="shared" si="3"/>
        <v>32</v>
      </c>
      <c r="N162" s="156"/>
      <c r="O162" t="s" s="155">
        <f t="shared" si="4"/>
        <v>178</v>
      </c>
      <c r="P162" s="156"/>
      <c r="Q162" t="s" s="155">
        <f t="shared" si="5"/>
        <v>385</v>
      </c>
      <c r="R162" s="156">
        <v>0.5</v>
      </c>
      <c r="S162" t="s" s="155">
        <f t="shared" si="6"/>
        <v>386</v>
      </c>
      <c r="T162" s="156"/>
      <c r="U162" t="s" s="155">
        <f t="shared" si="7"/>
        <v>387</v>
      </c>
      <c r="V162" s="156"/>
      <c r="W162" s="162"/>
      <c r="X162" s="163"/>
      <c r="Y162" s="162"/>
      <c r="Z162" s="163"/>
      <c r="AA162" s="162"/>
      <c r="AB162" s="163"/>
      <c r="AC162" s="157">
        <f>F162+H162+J162+L162+N162+P162+R162+T162+V162+X162+Z162+AB162</f>
        <v>2.5</v>
      </c>
      <c r="AD162" s="158">
        <f>IF(ISERROR(F162/$AC162),"",(F162/$AC162))</f>
        <v>0</v>
      </c>
      <c r="AE162" s="159">
        <f>IF(ISERROR(H162/$AC162),"",(H162/$AC162))</f>
        <v>0.6</v>
      </c>
      <c r="AF162" s="159">
        <f>IF(ISERROR(J162/$AC162),"",(J162/$AC162))</f>
        <v>0</v>
      </c>
      <c r="AG162" s="159">
        <f>IF(ISERROR(L162/$AC162),"",(L162/$AC162))</f>
        <v>0.2</v>
      </c>
      <c r="AH162" s="159">
        <f>IF(ISERROR(N162/$AC162),"",(N162/$AC162))</f>
        <v>0</v>
      </c>
      <c r="AI162" s="159">
        <f>IF(ISERROR(P162/$AC162),"",(P162/$AC162))</f>
        <v>0</v>
      </c>
      <c r="AJ162" s="159">
        <f>IF(ISERROR(R162/$AC162),"",(R162/$AC162))</f>
        <v>0.2</v>
      </c>
      <c r="AK162" s="159">
        <f>IF(ISERROR(T162/$AC162),"",(T162/$AC162))</f>
        <v>0</v>
      </c>
      <c r="AL162" s="159">
        <f>IF(ISERROR(V162/$AC162),"",(V162/$AC162))</f>
        <v>0</v>
      </c>
      <c r="AM162" s="159">
        <f>IF(ISERROR(X162/$AC162),"",(X162/$AC162))</f>
        <v>0</v>
      </c>
      <c r="AN162" s="159">
        <f>IF(ISERROR(Z162/$AC162),"",(Z162/$AC162))</f>
        <v>0</v>
      </c>
      <c r="AO162" s="159">
        <f>IF(ISERROR(AB162/$AC162),"",(AB162/$AC162))</f>
        <v>0</v>
      </c>
      <c r="AP162" s="160">
        <f>SUM(AD162:AO162)</f>
        <v>1</v>
      </c>
      <c r="AQ162" t="s" s="161">
        <f>B162</f>
        <v>383</v>
      </c>
    </row>
    <row r="163" s="140" customFormat="1" ht="17" customHeight="1">
      <c r="B163" t="s" s="152">
        <v>388</v>
      </c>
      <c r="C163" s="153">
        <v>2</v>
      </c>
      <c r="D163" s="153">
        <v>96</v>
      </c>
      <c r="E163" t="s" s="153">
        <v>389</v>
      </c>
      <c r="F163" s="154">
        <v>5</v>
      </c>
      <c r="G163" t="s" s="155">
        <f t="shared" si="0"/>
        <v>390</v>
      </c>
      <c r="H163" s="156"/>
      <c r="I163" t="s" s="155">
        <f t="shared" si="1"/>
        <v>391</v>
      </c>
      <c r="J163" s="156"/>
      <c r="K163" t="s" s="155">
        <f t="shared" si="2"/>
        <v>392</v>
      </c>
      <c r="L163" s="156">
        <v>5</v>
      </c>
      <c r="M163" t="s" s="155">
        <f t="shared" si="3"/>
        <v>187</v>
      </c>
      <c r="N163" s="156"/>
      <c r="O163" t="s" s="155">
        <f t="shared" si="4"/>
        <v>178</v>
      </c>
      <c r="P163" s="156"/>
      <c r="Q163" t="s" s="155">
        <f t="shared" si="5"/>
        <v>385</v>
      </c>
      <c r="R163" s="156">
        <v>5</v>
      </c>
      <c r="S163" t="s" s="155">
        <f t="shared" si="6"/>
        <v>386</v>
      </c>
      <c r="T163" s="156"/>
      <c r="U163" t="s" s="155">
        <f t="shared" si="7"/>
        <v>387</v>
      </c>
      <c r="V163" s="156"/>
      <c r="W163" s="162"/>
      <c r="X163" s="163"/>
      <c r="Y163" s="162"/>
      <c r="Z163" s="163"/>
      <c r="AA163" s="162"/>
      <c r="AB163" s="163"/>
      <c r="AC163" s="157">
        <f>F163+H163+J163+L163+N163+P163+R163+T163+V163+X163+Z163+AB163</f>
        <v>15</v>
      </c>
      <c r="AD163" s="158">
        <f>IF(ISERROR(F163/$AC163),"",(F163/$AC163))</f>
        <v>0.3333333333333333</v>
      </c>
      <c r="AE163" s="159">
        <f>IF(ISERROR(H163/$AC163),"",(H163/$AC163))</f>
        <v>0</v>
      </c>
      <c r="AF163" s="159">
        <f>IF(ISERROR(J163/$AC163),"",(J163/$AC163))</f>
        <v>0</v>
      </c>
      <c r="AG163" s="159">
        <f>IF(ISERROR(L163/$AC163),"",(L163/$AC163))</f>
        <v>0.3333333333333333</v>
      </c>
      <c r="AH163" s="159">
        <f>IF(ISERROR(N163/$AC163),"",(N163/$AC163))</f>
        <v>0</v>
      </c>
      <c r="AI163" s="159">
        <f>IF(ISERROR(P163/$AC163),"",(P163/$AC163))</f>
        <v>0</v>
      </c>
      <c r="AJ163" s="159">
        <f>IF(ISERROR(R163/$AC163),"",(R163/$AC163))</f>
        <v>0.3333333333333333</v>
      </c>
      <c r="AK163" s="159">
        <f>IF(ISERROR(T163/$AC163),"",(T163/$AC163))</f>
        <v>0</v>
      </c>
      <c r="AL163" s="159">
        <f>IF(ISERROR(V163/$AC163),"",(V163/$AC163))</f>
        <v>0</v>
      </c>
      <c r="AM163" s="159">
        <f>IF(ISERROR(X163/$AC163),"",(X163/$AC163))</f>
        <v>0</v>
      </c>
      <c r="AN163" s="159">
        <f>IF(ISERROR(Z163/$AC163),"",(Z163/$AC163))</f>
        <v>0</v>
      </c>
      <c r="AO163" s="159">
        <f>IF(ISERROR(AB163/$AC163),"",(AB163/$AC163))</f>
        <v>0</v>
      </c>
      <c r="AP163" s="160">
        <f>SUM(AD163:AO163)</f>
        <v>1</v>
      </c>
      <c r="AQ163" t="s" s="161">
        <f>B163</f>
        <v>388</v>
      </c>
    </row>
    <row r="164" s="140" customFormat="1" ht="17" customHeight="1">
      <c r="V164" s="164"/>
    </row>
  </sheetData>
  <mergeCells count="12">
    <mergeCell ref="U2:V2"/>
    <mergeCell ref="W2:X2"/>
    <mergeCell ref="AA2:AB2"/>
    <mergeCell ref="Y2:Z2"/>
    <mergeCell ref="AD2:AP2"/>
    <mergeCell ref="S2:T2"/>
    <mergeCell ref="G2:H2"/>
    <mergeCell ref="I2:J2"/>
    <mergeCell ref="K2:L2"/>
    <mergeCell ref="M2:N2"/>
    <mergeCell ref="O2:P2"/>
    <mergeCell ref="Q2:R2"/>
  </mergeCells>
  <pageMargins left="0.75" right="0.75" top="1" bottom="1" header="0.5" footer="0.5"/>
  <pageSetup firstPageNumber="1" fitToHeight="1" fitToWidth="1" scale="100" useFirstPageNumber="0" orientation="portrait" pageOrder="downThenOver"/>
  <headerFooter>
    <oddFooter>&amp;L&amp;"Helvetica,Regular"&amp;12&amp;K000000	&amp;P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